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119" i="1" l="1"/>
  <c r="DR110" i="1"/>
  <c r="DQ110" i="1"/>
  <c r="DP110" i="1"/>
  <c r="DO110" i="1"/>
  <c r="DN110" i="1"/>
  <c r="DM110" i="1"/>
  <c r="DL110" i="1"/>
  <c r="DK110" i="1"/>
  <c r="DJ110" i="1"/>
  <c r="DI110" i="1"/>
  <c r="DH110" i="1"/>
  <c r="DG110" i="1"/>
  <c r="DF110" i="1"/>
  <c r="DE110" i="1"/>
  <c r="DD110" i="1"/>
  <c r="DC110" i="1"/>
  <c r="DB110" i="1"/>
  <c r="DA110" i="1"/>
  <c r="CZ110" i="1"/>
  <c r="CY110" i="1"/>
  <c r="CX110" i="1"/>
  <c r="CW110" i="1"/>
  <c r="CV110" i="1"/>
  <c r="CU110" i="1"/>
  <c r="CT110" i="1"/>
  <c r="CS110" i="1"/>
  <c r="CR110" i="1"/>
  <c r="CQ110" i="1"/>
  <c r="CP110" i="1"/>
  <c r="CO110" i="1"/>
  <c r="CN110" i="1"/>
  <c r="CM110" i="1"/>
  <c r="CL110" i="1"/>
  <c r="CK110" i="1"/>
  <c r="CJ110" i="1"/>
  <c r="CI110" i="1"/>
  <c r="CH110" i="1"/>
  <c r="CG110" i="1"/>
  <c r="CF110" i="1"/>
  <c r="CE110" i="1"/>
  <c r="CD110" i="1"/>
  <c r="CC110" i="1"/>
  <c r="CB110" i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09" i="1"/>
  <c r="A115" i="1" s="1"/>
  <c r="A108" i="1"/>
  <c r="A114" i="1" s="1"/>
  <c r="A107" i="1"/>
  <c r="A113" i="1" s="1"/>
  <c r="A106" i="1"/>
  <c r="A112" i="1" s="1"/>
  <c r="A105" i="1"/>
  <c r="A111" i="1" s="1"/>
  <c r="DR104" i="1"/>
  <c r="DQ104" i="1"/>
  <c r="DQ100" i="1" s="1"/>
  <c r="DP104" i="1"/>
  <c r="DO104" i="1"/>
  <c r="DO100" i="1" s="1"/>
  <c r="DN104" i="1"/>
  <c r="DM104" i="1"/>
  <c r="DM100" i="1" s="1"/>
  <c r="DL104" i="1"/>
  <c r="DK104" i="1"/>
  <c r="DK100" i="1" s="1"/>
  <c r="DJ104" i="1"/>
  <c r="DI104" i="1"/>
  <c r="DI100" i="1" s="1"/>
  <c r="DH104" i="1"/>
  <c r="DG104" i="1"/>
  <c r="DG100" i="1" s="1"/>
  <c r="DF104" i="1"/>
  <c r="DE104" i="1"/>
  <c r="DE100" i="1" s="1"/>
  <c r="DD104" i="1"/>
  <c r="DC104" i="1"/>
  <c r="DC100" i="1" s="1"/>
  <c r="DB104" i="1"/>
  <c r="DA104" i="1"/>
  <c r="DA100" i="1" s="1"/>
  <c r="CZ104" i="1"/>
  <c r="CY104" i="1"/>
  <c r="CY100" i="1" s="1"/>
  <c r="CX104" i="1"/>
  <c r="CW104" i="1"/>
  <c r="CW100" i="1" s="1"/>
  <c r="CV104" i="1"/>
  <c r="CU104" i="1"/>
  <c r="CU100" i="1" s="1"/>
  <c r="CT104" i="1"/>
  <c r="CS104" i="1"/>
  <c r="CS100" i="1" s="1"/>
  <c r="CR104" i="1"/>
  <c r="CQ104" i="1"/>
  <c r="CQ100" i="1" s="1"/>
  <c r="CP104" i="1"/>
  <c r="CO104" i="1"/>
  <c r="CO100" i="1" s="1"/>
  <c r="CN104" i="1"/>
  <c r="CM104" i="1"/>
  <c r="CM100" i="1" s="1"/>
  <c r="CL104" i="1"/>
  <c r="CK104" i="1"/>
  <c r="CK100" i="1" s="1"/>
  <c r="CJ104" i="1"/>
  <c r="CI104" i="1"/>
  <c r="CI100" i="1" s="1"/>
  <c r="CH104" i="1"/>
  <c r="CG104" i="1"/>
  <c r="CG100" i="1" s="1"/>
  <c r="CF104" i="1"/>
  <c r="CE104" i="1"/>
  <c r="CE100" i="1" s="1"/>
  <c r="CD104" i="1"/>
  <c r="CC104" i="1"/>
  <c r="CC100" i="1" s="1"/>
  <c r="CB104" i="1"/>
  <c r="CA104" i="1"/>
  <c r="CA100" i="1" s="1"/>
  <c r="BZ104" i="1"/>
  <c r="BY104" i="1"/>
  <c r="BY100" i="1" s="1"/>
  <c r="BX104" i="1"/>
  <c r="BW104" i="1"/>
  <c r="BW100" i="1" s="1"/>
  <c r="BV104" i="1"/>
  <c r="BU104" i="1"/>
  <c r="BU100" i="1" s="1"/>
  <c r="BT104" i="1"/>
  <c r="BS104" i="1"/>
  <c r="BS100" i="1" s="1"/>
  <c r="BR104" i="1"/>
  <c r="BQ104" i="1"/>
  <c r="BQ100" i="1" s="1"/>
  <c r="BP104" i="1"/>
  <c r="BO104" i="1"/>
  <c r="BO100" i="1" s="1"/>
  <c r="BN104" i="1"/>
  <c r="BM104" i="1"/>
  <c r="BM100" i="1" s="1"/>
  <c r="BL104" i="1"/>
  <c r="BK104" i="1"/>
  <c r="BK100" i="1" s="1"/>
  <c r="BJ104" i="1"/>
  <c r="BI104" i="1"/>
  <c r="BI100" i="1" s="1"/>
  <c r="BH104" i="1"/>
  <c r="BG104" i="1"/>
  <c r="BG100" i="1" s="1"/>
  <c r="BF104" i="1"/>
  <c r="BE104" i="1"/>
  <c r="BE100" i="1" s="1"/>
  <c r="BD104" i="1"/>
  <c r="BC104" i="1"/>
  <c r="BC100" i="1" s="1"/>
  <c r="BB104" i="1"/>
  <c r="BA104" i="1"/>
  <c r="BA100" i="1" s="1"/>
  <c r="AZ104" i="1"/>
  <c r="AY104" i="1"/>
  <c r="AY100" i="1" s="1"/>
  <c r="AX104" i="1"/>
  <c r="AW104" i="1"/>
  <c r="AW100" i="1" s="1"/>
  <c r="AV104" i="1"/>
  <c r="AU104" i="1"/>
  <c r="AU100" i="1" s="1"/>
  <c r="AT104" i="1"/>
  <c r="AS104" i="1"/>
  <c r="AS100" i="1" s="1"/>
  <c r="AR104" i="1"/>
  <c r="AQ104" i="1"/>
  <c r="AQ100" i="1" s="1"/>
  <c r="AP104" i="1"/>
  <c r="AO104" i="1"/>
  <c r="AO100" i="1" s="1"/>
  <c r="AN104" i="1"/>
  <c r="AM104" i="1"/>
  <c r="AM100" i="1" s="1"/>
  <c r="AL104" i="1"/>
  <c r="AK104" i="1"/>
  <c r="AK100" i="1" s="1"/>
  <c r="AJ104" i="1"/>
  <c r="AI104" i="1"/>
  <c r="AI100" i="1" s="1"/>
  <c r="AH104" i="1"/>
  <c r="AG104" i="1"/>
  <c r="AG100" i="1" s="1"/>
  <c r="AF104" i="1"/>
  <c r="AE104" i="1"/>
  <c r="AE100" i="1" s="1"/>
  <c r="AD104" i="1"/>
  <c r="AC104" i="1"/>
  <c r="AC100" i="1" s="1"/>
  <c r="AB104" i="1"/>
  <c r="AA104" i="1"/>
  <c r="AA100" i="1" s="1"/>
  <c r="Z104" i="1"/>
  <c r="Y104" i="1"/>
  <c r="Y100" i="1" s="1"/>
  <c r="X104" i="1"/>
  <c r="W104" i="1"/>
  <c r="W100" i="1" s="1"/>
  <c r="V104" i="1"/>
  <c r="U104" i="1"/>
  <c r="U100" i="1" s="1"/>
  <c r="T104" i="1"/>
  <c r="S104" i="1"/>
  <c r="S100" i="1" s="1"/>
  <c r="R104" i="1"/>
  <c r="Q104" i="1"/>
  <c r="Q100" i="1" s="1"/>
  <c r="P104" i="1"/>
  <c r="O104" i="1"/>
  <c r="O100" i="1" s="1"/>
  <c r="N104" i="1"/>
  <c r="M104" i="1"/>
  <c r="M100" i="1" s="1"/>
  <c r="L104" i="1"/>
  <c r="K104" i="1"/>
  <c r="K100" i="1" s="1"/>
  <c r="J104" i="1"/>
  <c r="I104" i="1"/>
  <c r="I100" i="1" s="1"/>
  <c r="H104" i="1"/>
  <c r="G104" i="1"/>
  <c r="G100" i="1" s="1"/>
  <c r="F104" i="1"/>
  <c r="E104" i="1"/>
  <c r="E100" i="1" s="1"/>
  <c r="D104" i="1"/>
  <c r="C104" i="1"/>
  <c r="C100" i="1" s="1"/>
  <c r="B104" i="1"/>
  <c r="DR100" i="1"/>
  <c r="DP100" i="1"/>
  <c r="DN100" i="1"/>
  <c r="DL100" i="1"/>
  <c r="DJ100" i="1"/>
  <c r="DH100" i="1"/>
  <c r="DF100" i="1"/>
  <c r="DD100" i="1"/>
  <c r="DB100" i="1"/>
  <c r="CZ100" i="1"/>
  <c r="CX100" i="1"/>
  <c r="CV100" i="1"/>
  <c r="CT100" i="1"/>
  <c r="CR100" i="1"/>
  <c r="CP100" i="1"/>
  <c r="CN100" i="1"/>
  <c r="CL100" i="1"/>
  <c r="CJ100" i="1"/>
  <c r="CH100" i="1"/>
  <c r="CF100" i="1"/>
  <c r="CD100" i="1"/>
  <c r="CB100" i="1"/>
  <c r="BZ100" i="1"/>
  <c r="BX100" i="1"/>
  <c r="BV100" i="1"/>
  <c r="BT100" i="1"/>
  <c r="BR100" i="1"/>
  <c r="BP100" i="1"/>
  <c r="BN100" i="1"/>
  <c r="BL100" i="1"/>
  <c r="BJ100" i="1"/>
  <c r="BH100" i="1"/>
  <c r="BF100" i="1"/>
  <c r="BD100" i="1"/>
  <c r="BB100" i="1"/>
  <c r="AZ100" i="1"/>
  <c r="AX100" i="1"/>
  <c r="AV100" i="1"/>
  <c r="AT100" i="1"/>
  <c r="AR100" i="1"/>
  <c r="AP100" i="1"/>
  <c r="AN100" i="1"/>
  <c r="AL100" i="1"/>
  <c r="AJ100" i="1"/>
  <c r="AH100" i="1"/>
  <c r="AF100" i="1"/>
  <c r="AD100" i="1"/>
  <c r="AB100" i="1"/>
  <c r="Z100" i="1"/>
  <c r="X100" i="1"/>
  <c r="V100" i="1"/>
  <c r="T100" i="1"/>
  <c r="R100" i="1"/>
  <c r="P100" i="1"/>
  <c r="N100" i="1"/>
  <c r="L100" i="1"/>
  <c r="J100" i="1"/>
  <c r="H100" i="1"/>
  <c r="F100" i="1"/>
  <c r="D100" i="1"/>
  <c r="B100" i="1"/>
  <c r="DR93" i="1"/>
  <c r="DQ93" i="1"/>
  <c r="DQ89" i="1" s="1"/>
  <c r="DQ117" i="1" s="1"/>
  <c r="DP93" i="1"/>
  <c r="DO93" i="1"/>
  <c r="DO89" i="1" s="1"/>
  <c r="DO117" i="1" s="1"/>
  <c r="DN93" i="1"/>
  <c r="DM93" i="1"/>
  <c r="DM89" i="1" s="1"/>
  <c r="DM117" i="1" s="1"/>
  <c r="DL93" i="1"/>
  <c r="DK93" i="1"/>
  <c r="DK89" i="1" s="1"/>
  <c r="DK117" i="1" s="1"/>
  <c r="DJ93" i="1"/>
  <c r="DI93" i="1"/>
  <c r="DI89" i="1" s="1"/>
  <c r="DI117" i="1" s="1"/>
  <c r="DH93" i="1"/>
  <c r="DG93" i="1"/>
  <c r="DG89" i="1" s="1"/>
  <c r="DG117" i="1" s="1"/>
  <c r="DF93" i="1"/>
  <c r="DE93" i="1"/>
  <c r="DE89" i="1" s="1"/>
  <c r="DE117" i="1" s="1"/>
  <c r="DD93" i="1"/>
  <c r="DC93" i="1"/>
  <c r="DC89" i="1" s="1"/>
  <c r="DC117" i="1" s="1"/>
  <c r="DB93" i="1"/>
  <c r="DA93" i="1"/>
  <c r="DA89" i="1" s="1"/>
  <c r="DA117" i="1" s="1"/>
  <c r="CZ93" i="1"/>
  <c r="CY93" i="1"/>
  <c r="CY89" i="1" s="1"/>
  <c r="CY117" i="1" s="1"/>
  <c r="CX93" i="1"/>
  <c r="CW93" i="1"/>
  <c r="CW89" i="1" s="1"/>
  <c r="CW117" i="1" s="1"/>
  <c r="CV93" i="1"/>
  <c r="CU93" i="1"/>
  <c r="CU89" i="1" s="1"/>
  <c r="CU117" i="1" s="1"/>
  <c r="CT93" i="1"/>
  <c r="CS93" i="1"/>
  <c r="CS89" i="1" s="1"/>
  <c r="CS117" i="1" s="1"/>
  <c r="CR93" i="1"/>
  <c r="CQ93" i="1"/>
  <c r="CQ89" i="1" s="1"/>
  <c r="CQ117" i="1" s="1"/>
  <c r="CP93" i="1"/>
  <c r="CO93" i="1"/>
  <c r="CO89" i="1" s="1"/>
  <c r="CO117" i="1" s="1"/>
  <c r="CN93" i="1"/>
  <c r="CM93" i="1"/>
  <c r="CM89" i="1" s="1"/>
  <c r="CM117" i="1" s="1"/>
  <c r="CL93" i="1"/>
  <c r="CK93" i="1"/>
  <c r="CK89" i="1" s="1"/>
  <c r="CK117" i="1" s="1"/>
  <c r="CJ93" i="1"/>
  <c r="CI93" i="1"/>
  <c r="CI89" i="1" s="1"/>
  <c r="CI117" i="1" s="1"/>
  <c r="CH93" i="1"/>
  <c r="CG93" i="1"/>
  <c r="CG89" i="1" s="1"/>
  <c r="CG117" i="1" s="1"/>
  <c r="CF93" i="1"/>
  <c r="CE93" i="1"/>
  <c r="CE89" i="1" s="1"/>
  <c r="CE117" i="1" s="1"/>
  <c r="CD93" i="1"/>
  <c r="CC93" i="1"/>
  <c r="CC89" i="1" s="1"/>
  <c r="CC117" i="1" s="1"/>
  <c r="CB93" i="1"/>
  <c r="CA93" i="1"/>
  <c r="CA89" i="1" s="1"/>
  <c r="CA117" i="1" s="1"/>
  <c r="BZ93" i="1"/>
  <c r="BY93" i="1"/>
  <c r="BY89" i="1" s="1"/>
  <c r="BY117" i="1" s="1"/>
  <c r="BX93" i="1"/>
  <c r="BW93" i="1"/>
  <c r="BW89" i="1" s="1"/>
  <c r="BW117" i="1" s="1"/>
  <c r="BV93" i="1"/>
  <c r="BU93" i="1"/>
  <c r="BU89" i="1" s="1"/>
  <c r="BU117" i="1" s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DR89" i="1"/>
  <c r="DR117" i="1" s="1"/>
  <c r="DP89" i="1"/>
  <c r="DP117" i="1" s="1"/>
  <c r="DN89" i="1"/>
  <c r="DN117" i="1" s="1"/>
  <c r="DL89" i="1"/>
  <c r="DL117" i="1" s="1"/>
  <c r="DJ89" i="1"/>
  <c r="DJ117" i="1" s="1"/>
  <c r="DH89" i="1"/>
  <c r="DH117" i="1" s="1"/>
  <c r="DF89" i="1"/>
  <c r="DF117" i="1" s="1"/>
  <c r="DD89" i="1"/>
  <c r="DD117" i="1" s="1"/>
  <c r="DB89" i="1"/>
  <c r="DB117" i="1" s="1"/>
  <c r="CZ89" i="1"/>
  <c r="CZ117" i="1" s="1"/>
  <c r="CX89" i="1"/>
  <c r="CX117" i="1" s="1"/>
  <c r="CV89" i="1"/>
  <c r="CV117" i="1" s="1"/>
  <c r="CT89" i="1"/>
  <c r="CT117" i="1" s="1"/>
  <c r="CR89" i="1"/>
  <c r="CR117" i="1" s="1"/>
  <c r="CP89" i="1"/>
  <c r="CP117" i="1" s="1"/>
  <c r="CN89" i="1"/>
  <c r="CN117" i="1" s="1"/>
  <c r="CL89" i="1"/>
  <c r="CL117" i="1" s="1"/>
  <c r="CJ89" i="1"/>
  <c r="CJ117" i="1" s="1"/>
  <c r="CH89" i="1"/>
  <c r="CH117" i="1" s="1"/>
  <c r="CF89" i="1"/>
  <c r="CF117" i="1" s="1"/>
  <c r="CD89" i="1"/>
  <c r="CD117" i="1" s="1"/>
  <c r="CB89" i="1"/>
  <c r="CB117" i="1" s="1"/>
  <c r="BZ89" i="1"/>
  <c r="BZ117" i="1" s="1"/>
  <c r="BX89" i="1"/>
  <c r="BX117" i="1" s="1"/>
  <c r="BV89" i="1"/>
  <c r="BV117" i="1" s="1"/>
  <c r="BT89" i="1"/>
  <c r="BT117" i="1" s="1"/>
  <c r="BS89" i="1"/>
  <c r="BS117" i="1" s="1"/>
  <c r="BR89" i="1"/>
  <c r="BQ89" i="1"/>
  <c r="BQ117" i="1" s="1"/>
  <c r="BP89" i="1"/>
  <c r="BP117" i="1" s="1"/>
  <c r="BO89" i="1"/>
  <c r="BO117" i="1" s="1"/>
  <c r="BN89" i="1"/>
  <c r="BM89" i="1"/>
  <c r="BM117" i="1" s="1"/>
  <c r="BL89" i="1"/>
  <c r="BL117" i="1" s="1"/>
  <c r="BK89" i="1"/>
  <c r="BK117" i="1" s="1"/>
  <c r="BJ89" i="1"/>
  <c r="BI89" i="1"/>
  <c r="BI117" i="1" s="1"/>
  <c r="BH89" i="1"/>
  <c r="BH117" i="1" s="1"/>
  <c r="BG89" i="1"/>
  <c r="BG117" i="1" s="1"/>
  <c r="BF89" i="1"/>
  <c r="BE89" i="1"/>
  <c r="BE117" i="1" s="1"/>
  <c r="BD89" i="1"/>
  <c r="BD117" i="1" s="1"/>
  <c r="BC89" i="1"/>
  <c r="BC117" i="1" s="1"/>
  <c r="BB89" i="1"/>
  <c r="BA89" i="1"/>
  <c r="BA117" i="1" s="1"/>
  <c r="AZ89" i="1"/>
  <c r="AZ117" i="1" s="1"/>
  <c r="AY89" i="1"/>
  <c r="AY117" i="1" s="1"/>
  <c r="AX89" i="1"/>
  <c r="AW89" i="1"/>
  <c r="AW117" i="1" s="1"/>
  <c r="AV89" i="1"/>
  <c r="AV117" i="1" s="1"/>
  <c r="AU89" i="1"/>
  <c r="AU117" i="1" s="1"/>
  <c r="AT89" i="1"/>
  <c r="AS89" i="1"/>
  <c r="AS117" i="1" s="1"/>
  <c r="AR89" i="1"/>
  <c r="AR117" i="1" s="1"/>
  <c r="AQ89" i="1"/>
  <c r="AQ117" i="1" s="1"/>
  <c r="AP89" i="1"/>
  <c r="AO89" i="1"/>
  <c r="AO117" i="1" s="1"/>
  <c r="AN89" i="1"/>
  <c r="AN117" i="1" s="1"/>
  <c r="AM89" i="1"/>
  <c r="AM117" i="1" s="1"/>
  <c r="AL89" i="1"/>
  <c r="AK89" i="1"/>
  <c r="AK117" i="1" s="1"/>
  <c r="AJ89" i="1"/>
  <c r="AJ117" i="1" s="1"/>
  <c r="AI89" i="1"/>
  <c r="AI117" i="1" s="1"/>
  <c r="AH89" i="1"/>
  <c r="AG89" i="1"/>
  <c r="AG117" i="1" s="1"/>
  <c r="AF89" i="1"/>
  <c r="AF117" i="1" s="1"/>
  <c r="AE89" i="1"/>
  <c r="AE117" i="1" s="1"/>
  <c r="AD89" i="1"/>
  <c r="AC89" i="1"/>
  <c r="AC117" i="1" s="1"/>
  <c r="AB89" i="1"/>
  <c r="AB117" i="1" s="1"/>
  <c r="AA89" i="1"/>
  <c r="AA117" i="1" s="1"/>
  <c r="Z89" i="1"/>
  <c r="Y89" i="1"/>
  <c r="Y117" i="1" s="1"/>
  <c r="X89" i="1"/>
  <c r="X117" i="1" s="1"/>
  <c r="W89" i="1"/>
  <c r="W117" i="1" s="1"/>
  <c r="V89" i="1"/>
  <c r="U89" i="1"/>
  <c r="U117" i="1" s="1"/>
  <c r="T89" i="1"/>
  <c r="T117" i="1" s="1"/>
  <c r="S89" i="1"/>
  <c r="S117" i="1" s="1"/>
  <c r="R89" i="1"/>
  <c r="Q89" i="1"/>
  <c r="Q117" i="1" s="1"/>
  <c r="P89" i="1"/>
  <c r="P117" i="1" s="1"/>
  <c r="O89" i="1"/>
  <c r="O117" i="1" s="1"/>
  <c r="N89" i="1"/>
  <c r="M89" i="1"/>
  <c r="M117" i="1" s="1"/>
  <c r="L89" i="1"/>
  <c r="L117" i="1" s="1"/>
  <c r="K89" i="1"/>
  <c r="K117" i="1" s="1"/>
  <c r="J89" i="1"/>
  <c r="I89" i="1"/>
  <c r="I117" i="1" s="1"/>
  <c r="H89" i="1"/>
  <c r="H117" i="1" s="1"/>
  <c r="G89" i="1"/>
  <c r="G117" i="1" s="1"/>
  <c r="F89" i="1"/>
  <c r="E89" i="1"/>
  <c r="E117" i="1" s="1"/>
  <c r="D89" i="1"/>
  <c r="D117" i="1" s="1"/>
  <c r="C89" i="1"/>
  <c r="C117" i="1" s="1"/>
  <c r="B89" i="1"/>
  <c r="DR78" i="1"/>
  <c r="DR75" i="1" s="1"/>
  <c r="DQ78" i="1"/>
  <c r="DP78" i="1"/>
  <c r="DP75" i="1" s="1"/>
  <c r="DO78" i="1"/>
  <c r="DN78" i="1"/>
  <c r="DN75" i="1" s="1"/>
  <c r="DM78" i="1"/>
  <c r="DL78" i="1"/>
  <c r="DL75" i="1" s="1"/>
  <c r="DK78" i="1"/>
  <c r="DJ78" i="1"/>
  <c r="DJ75" i="1" s="1"/>
  <c r="DI78" i="1"/>
  <c r="DH78" i="1"/>
  <c r="DH75" i="1" s="1"/>
  <c r="DG78" i="1"/>
  <c r="DF78" i="1"/>
  <c r="DF75" i="1" s="1"/>
  <c r="DE78" i="1"/>
  <c r="DD78" i="1"/>
  <c r="DD75" i="1" s="1"/>
  <c r="DC78" i="1"/>
  <c r="DB78" i="1"/>
  <c r="DB75" i="1" s="1"/>
  <c r="DA78" i="1"/>
  <c r="CZ78" i="1"/>
  <c r="CZ75" i="1" s="1"/>
  <c r="CY78" i="1"/>
  <c r="CX78" i="1"/>
  <c r="CX75" i="1" s="1"/>
  <c r="CW78" i="1"/>
  <c r="CV78" i="1"/>
  <c r="CV75" i="1" s="1"/>
  <c r="CU78" i="1"/>
  <c r="CT78" i="1"/>
  <c r="CT75" i="1" s="1"/>
  <c r="CS78" i="1"/>
  <c r="CR78" i="1"/>
  <c r="CR75" i="1" s="1"/>
  <c r="CQ78" i="1"/>
  <c r="CP78" i="1"/>
  <c r="CP75" i="1" s="1"/>
  <c r="CO78" i="1"/>
  <c r="CN78" i="1"/>
  <c r="CN75" i="1" s="1"/>
  <c r="CM78" i="1"/>
  <c r="CL78" i="1"/>
  <c r="CL75" i="1" s="1"/>
  <c r="CK78" i="1"/>
  <c r="CJ78" i="1"/>
  <c r="CJ75" i="1" s="1"/>
  <c r="CI78" i="1"/>
  <c r="CH78" i="1"/>
  <c r="CH75" i="1" s="1"/>
  <c r="CG78" i="1"/>
  <c r="CF78" i="1"/>
  <c r="CF75" i="1" s="1"/>
  <c r="CE78" i="1"/>
  <c r="CD78" i="1"/>
  <c r="CD75" i="1" s="1"/>
  <c r="CC78" i="1"/>
  <c r="CB78" i="1"/>
  <c r="CB75" i="1" s="1"/>
  <c r="CA78" i="1"/>
  <c r="BZ78" i="1"/>
  <c r="BZ75" i="1" s="1"/>
  <c r="BY78" i="1"/>
  <c r="BX78" i="1"/>
  <c r="BX75" i="1" s="1"/>
  <c r="BW78" i="1"/>
  <c r="BV78" i="1"/>
  <c r="BV75" i="1" s="1"/>
  <c r="BU78" i="1"/>
  <c r="BT78" i="1"/>
  <c r="BT75" i="1" s="1"/>
  <c r="BS78" i="1"/>
  <c r="BR78" i="1"/>
  <c r="BR75" i="1" s="1"/>
  <c r="BQ78" i="1"/>
  <c r="BP78" i="1"/>
  <c r="BP75" i="1" s="1"/>
  <c r="BO78" i="1"/>
  <c r="BN78" i="1"/>
  <c r="BN75" i="1" s="1"/>
  <c r="BM78" i="1"/>
  <c r="BL78" i="1"/>
  <c r="BL75" i="1" s="1"/>
  <c r="BK78" i="1"/>
  <c r="BJ78" i="1"/>
  <c r="BJ75" i="1" s="1"/>
  <c r="BI78" i="1"/>
  <c r="BH78" i="1"/>
  <c r="BH75" i="1" s="1"/>
  <c r="BG78" i="1"/>
  <c r="BF78" i="1"/>
  <c r="BF75" i="1" s="1"/>
  <c r="BE78" i="1"/>
  <c r="BD78" i="1"/>
  <c r="BD75" i="1" s="1"/>
  <c r="BC78" i="1"/>
  <c r="BB78" i="1"/>
  <c r="BB75" i="1" s="1"/>
  <c r="BA78" i="1"/>
  <c r="AZ78" i="1"/>
  <c r="AZ75" i="1" s="1"/>
  <c r="AY78" i="1"/>
  <c r="AX78" i="1"/>
  <c r="AX75" i="1" s="1"/>
  <c r="AW78" i="1"/>
  <c r="AV78" i="1"/>
  <c r="AV75" i="1" s="1"/>
  <c r="AU78" i="1"/>
  <c r="AT78" i="1"/>
  <c r="AT75" i="1" s="1"/>
  <c r="AS78" i="1"/>
  <c r="AR78" i="1"/>
  <c r="AR75" i="1" s="1"/>
  <c r="AQ78" i="1"/>
  <c r="AP78" i="1"/>
  <c r="AP75" i="1" s="1"/>
  <c r="AO78" i="1"/>
  <c r="AN78" i="1"/>
  <c r="AN75" i="1" s="1"/>
  <c r="AM78" i="1"/>
  <c r="AL78" i="1"/>
  <c r="AL75" i="1" s="1"/>
  <c r="AK78" i="1"/>
  <c r="AJ78" i="1"/>
  <c r="AJ75" i="1" s="1"/>
  <c r="AI78" i="1"/>
  <c r="AH78" i="1"/>
  <c r="AH75" i="1" s="1"/>
  <c r="AG78" i="1"/>
  <c r="AF78" i="1"/>
  <c r="AF75" i="1" s="1"/>
  <c r="AE78" i="1"/>
  <c r="AD78" i="1"/>
  <c r="AD75" i="1" s="1"/>
  <c r="AC78" i="1"/>
  <c r="AB78" i="1"/>
  <c r="AB75" i="1" s="1"/>
  <c r="AA78" i="1"/>
  <c r="Z78" i="1"/>
  <c r="Z75" i="1" s="1"/>
  <c r="Y78" i="1"/>
  <c r="X78" i="1"/>
  <c r="X75" i="1" s="1"/>
  <c r="W78" i="1"/>
  <c r="V78" i="1"/>
  <c r="V75" i="1" s="1"/>
  <c r="U78" i="1"/>
  <c r="T78" i="1"/>
  <c r="T75" i="1" s="1"/>
  <c r="S78" i="1"/>
  <c r="R78" i="1"/>
  <c r="R75" i="1" s="1"/>
  <c r="Q78" i="1"/>
  <c r="P78" i="1"/>
  <c r="P75" i="1" s="1"/>
  <c r="O78" i="1"/>
  <c r="N78" i="1"/>
  <c r="N75" i="1" s="1"/>
  <c r="M78" i="1"/>
  <c r="L78" i="1"/>
  <c r="L75" i="1" s="1"/>
  <c r="K78" i="1"/>
  <c r="J78" i="1"/>
  <c r="J75" i="1" s="1"/>
  <c r="I78" i="1"/>
  <c r="H78" i="1"/>
  <c r="H75" i="1" s="1"/>
  <c r="G78" i="1"/>
  <c r="F78" i="1"/>
  <c r="F75" i="1" s="1"/>
  <c r="E78" i="1"/>
  <c r="D78" i="1"/>
  <c r="D75" i="1" s="1"/>
  <c r="C78" i="1"/>
  <c r="B78" i="1"/>
  <c r="B75" i="1" s="1"/>
  <c r="DQ75" i="1"/>
  <c r="DO75" i="1"/>
  <c r="DM75" i="1"/>
  <c r="DK75" i="1"/>
  <c r="DI75" i="1"/>
  <c r="DG75" i="1"/>
  <c r="DE75" i="1"/>
  <c r="DC75" i="1"/>
  <c r="DA75" i="1"/>
  <c r="CY75" i="1"/>
  <c r="CW75" i="1"/>
  <c r="CU75" i="1"/>
  <c r="CS75" i="1"/>
  <c r="CQ75" i="1"/>
  <c r="CO75" i="1"/>
  <c r="CM75" i="1"/>
  <c r="CK75" i="1"/>
  <c r="CI75" i="1"/>
  <c r="CG75" i="1"/>
  <c r="CE75" i="1"/>
  <c r="CC75" i="1"/>
  <c r="CA75" i="1"/>
  <c r="BY75" i="1"/>
  <c r="BW75" i="1"/>
  <c r="BU75" i="1"/>
  <c r="BS75" i="1"/>
  <c r="BQ75" i="1"/>
  <c r="BO75" i="1"/>
  <c r="BM75" i="1"/>
  <c r="BK75" i="1"/>
  <c r="BI75" i="1"/>
  <c r="BG75" i="1"/>
  <c r="BE75" i="1"/>
  <c r="BC75" i="1"/>
  <c r="BA75" i="1"/>
  <c r="AY75" i="1"/>
  <c r="AW75" i="1"/>
  <c r="AU75" i="1"/>
  <c r="AS75" i="1"/>
  <c r="AQ75" i="1"/>
  <c r="AO75" i="1"/>
  <c r="AM75" i="1"/>
  <c r="AK75" i="1"/>
  <c r="AI75" i="1"/>
  <c r="AG75" i="1"/>
  <c r="AE75" i="1"/>
  <c r="AC75" i="1"/>
  <c r="AA75" i="1"/>
  <c r="Y75" i="1"/>
  <c r="W75" i="1"/>
  <c r="U75" i="1"/>
  <c r="S75" i="1"/>
  <c r="Q75" i="1"/>
  <c r="O75" i="1"/>
  <c r="M75" i="1"/>
  <c r="K75" i="1"/>
  <c r="I75" i="1"/>
  <c r="G75" i="1"/>
  <c r="E75" i="1"/>
  <c r="C75" i="1"/>
  <c r="DR68" i="1"/>
  <c r="DR63" i="1" s="1"/>
  <c r="DQ68" i="1"/>
  <c r="DP68" i="1"/>
  <c r="DP63" i="1" s="1"/>
  <c r="DO68" i="1"/>
  <c r="DN68" i="1"/>
  <c r="DN63" i="1" s="1"/>
  <c r="DM68" i="1"/>
  <c r="DL68" i="1"/>
  <c r="DL63" i="1" s="1"/>
  <c r="DK68" i="1"/>
  <c r="DJ68" i="1"/>
  <c r="DJ63" i="1" s="1"/>
  <c r="DI68" i="1"/>
  <c r="DH68" i="1"/>
  <c r="DH63" i="1" s="1"/>
  <c r="DG68" i="1"/>
  <c r="DF68" i="1"/>
  <c r="DF63" i="1" s="1"/>
  <c r="DE68" i="1"/>
  <c r="DD68" i="1"/>
  <c r="DD63" i="1" s="1"/>
  <c r="DC68" i="1"/>
  <c r="DB68" i="1"/>
  <c r="DB63" i="1" s="1"/>
  <c r="DA68" i="1"/>
  <c r="CZ68" i="1"/>
  <c r="CZ63" i="1" s="1"/>
  <c r="CY68" i="1"/>
  <c r="CX68" i="1"/>
  <c r="CX63" i="1" s="1"/>
  <c r="CW68" i="1"/>
  <c r="CV68" i="1"/>
  <c r="CV63" i="1" s="1"/>
  <c r="CU68" i="1"/>
  <c r="CT68" i="1"/>
  <c r="CT63" i="1" s="1"/>
  <c r="CS68" i="1"/>
  <c r="CR68" i="1"/>
  <c r="CR63" i="1" s="1"/>
  <c r="CQ68" i="1"/>
  <c r="CP68" i="1"/>
  <c r="CP63" i="1" s="1"/>
  <c r="CO68" i="1"/>
  <c r="CN68" i="1"/>
  <c r="CN63" i="1" s="1"/>
  <c r="CM68" i="1"/>
  <c r="CL68" i="1"/>
  <c r="CL63" i="1" s="1"/>
  <c r="CK68" i="1"/>
  <c r="CJ68" i="1"/>
  <c r="CJ63" i="1" s="1"/>
  <c r="CI68" i="1"/>
  <c r="CH68" i="1"/>
  <c r="CH63" i="1" s="1"/>
  <c r="CG68" i="1"/>
  <c r="CF68" i="1"/>
  <c r="CF63" i="1" s="1"/>
  <c r="CE68" i="1"/>
  <c r="CD68" i="1"/>
  <c r="CD63" i="1" s="1"/>
  <c r="CC68" i="1"/>
  <c r="CB68" i="1"/>
  <c r="CB63" i="1" s="1"/>
  <c r="CA68" i="1"/>
  <c r="BZ68" i="1"/>
  <c r="BZ63" i="1" s="1"/>
  <c r="BY68" i="1"/>
  <c r="BX68" i="1"/>
  <c r="BX63" i="1" s="1"/>
  <c r="BW68" i="1"/>
  <c r="BV68" i="1"/>
  <c r="BV63" i="1" s="1"/>
  <c r="BU68" i="1"/>
  <c r="BT68" i="1"/>
  <c r="BT63" i="1" s="1"/>
  <c r="BS68" i="1"/>
  <c r="BR68" i="1"/>
  <c r="BR63" i="1" s="1"/>
  <c r="BQ68" i="1"/>
  <c r="BP68" i="1"/>
  <c r="BP63" i="1" s="1"/>
  <c r="BO68" i="1"/>
  <c r="BN68" i="1"/>
  <c r="BN63" i="1" s="1"/>
  <c r="BM68" i="1"/>
  <c r="BL68" i="1"/>
  <c r="BL63" i="1" s="1"/>
  <c r="BK68" i="1"/>
  <c r="BJ68" i="1"/>
  <c r="BJ63" i="1" s="1"/>
  <c r="BI68" i="1"/>
  <c r="BH68" i="1"/>
  <c r="BH63" i="1" s="1"/>
  <c r="BG68" i="1"/>
  <c r="BF68" i="1"/>
  <c r="BF63" i="1" s="1"/>
  <c r="BE68" i="1"/>
  <c r="BD68" i="1"/>
  <c r="BD63" i="1" s="1"/>
  <c r="BC68" i="1"/>
  <c r="BB68" i="1"/>
  <c r="BB63" i="1" s="1"/>
  <c r="BA68" i="1"/>
  <c r="AZ68" i="1"/>
  <c r="AZ63" i="1" s="1"/>
  <c r="AY68" i="1"/>
  <c r="AX68" i="1"/>
  <c r="AX63" i="1" s="1"/>
  <c r="AW68" i="1"/>
  <c r="AV68" i="1"/>
  <c r="AV63" i="1" s="1"/>
  <c r="AU68" i="1"/>
  <c r="AT68" i="1"/>
  <c r="AT63" i="1" s="1"/>
  <c r="AS68" i="1"/>
  <c r="AR68" i="1"/>
  <c r="AR63" i="1" s="1"/>
  <c r="AQ68" i="1"/>
  <c r="AP68" i="1"/>
  <c r="AP63" i="1" s="1"/>
  <c r="AO68" i="1"/>
  <c r="AN68" i="1"/>
  <c r="AN63" i="1" s="1"/>
  <c r="AM68" i="1"/>
  <c r="AL68" i="1"/>
  <c r="AL63" i="1" s="1"/>
  <c r="AK68" i="1"/>
  <c r="AJ68" i="1"/>
  <c r="AJ63" i="1" s="1"/>
  <c r="AI68" i="1"/>
  <c r="AH68" i="1"/>
  <c r="AH63" i="1" s="1"/>
  <c r="AG68" i="1"/>
  <c r="AF68" i="1"/>
  <c r="AF63" i="1" s="1"/>
  <c r="AE68" i="1"/>
  <c r="AD68" i="1"/>
  <c r="AD63" i="1" s="1"/>
  <c r="AC68" i="1"/>
  <c r="AB68" i="1"/>
  <c r="AB63" i="1" s="1"/>
  <c r="AA68" i="1"/>
  <c r="Z68" i="1"/>
  <c r="Z63" i="1" s="1"/>
  <c r="Y68" i="1"/>
  <c r="X68" i="1"/>
  <c r="X63" i="1" s="1"/>
  <c r="W68" i="1"/>
  <c r="V68" i="1"/>
  <c r="V63" i="1" s="1"/>
  <c r="U68" i="1"/>
  <c r="T68" i="1"/>
  <c r="T63" i="1" s="1"/>
  <c r="S68" i="1"/>
  <c r="R68" i="1"/>
  <c r="R63" i="1" s="1"/>
  <c r="Q68" i="1"/>
  <c r="P68" i="1"/>
  <c r="P63" i="1" s="1"/>
  <c r="O68" i="1"/>
  <c r="N68" i="1"/>
  <c r="N63" i="1" s="1"/>
  <c r="M68" i="1"/>
  <c r="L68" i="1"/>
  <c r="L63" i="1" s="1"/>
  <c r="K68" i="1"/>
  <c r="J68" i="1"/>
  <c r="J63" i="1" s="1"/>
  <c r="I68" i="1"/>
  <c r="H68" i="1"/>
  <c r="H63" i="1" s="1"/>
  <c r="G68" i="1"/>
  <c r="F68" i="1"/>
  <c r="F63" i="1" s="1"/>
  <c r="E68" i="1"/>
  <c r="D68" i="1"/>
  <c r="D63" i="1" s="1"/>
  <c r="C68" i="1"/>
  <c r="B68" i="1"/>
  <c r="B63" i="1" s="1"/>
  <c r="DQ63" i="1"/>
  <c r="DQ87" i="1" s="1"/>
  <c r="DO63" i="1"/>
  <c r="DM63" i="1"/>
  <c r="DM87" i="1" s="1"/>
  <c r="DK63" i="1"/>
  <c r="DI63" i="1"/>
  <c r="DI87" i="1" s="1"/>
  <c r="DG63" i="1"/>
  <c r="DE63" i="1"/>
  <c r="DE87" i="1" s="1"/>
  <c r="DC63" i="1"/>
  <c r="DA63" i="1"/>
  <c r="DA87" i="1" s="1"/>
  <c r="CY63" i="1"/>
  <c r="CW63" i="1"/>
  <c r="CW87" i="1" s="1"/>
  <c r="CU63" i="1"/>
  <c r="CS63" i="1"/>
  <c r="CS87" i="1" s="1"/>
  <c r="CQ63" i="1"/>
  <c r="CO63" i="1"/>
  <c r="CO87" i="1" s="1"/>
  <c r="CM63" i="1"/>
  <c r="CK63" i="1"/>
  <c r="CK87" i="1" s="1"/>
  <c r="CI63" i="1"/>
  <c r="CG63" i="1"/>
  <c r="CG87" i="1" s="1"/>
  <c r="CE63" i="1"/>
  <c r="CC63" i="1"/>
  <c r="CC87" i="1" s="1"/>
  <c r="CA63" i="1"/>
  <c r="BY63" i="1"/>
  <c r="BY87" i="1" s="1"/>
  <c r="BW63" i="1"/>
  <c r="BU63" i="1"/>
  <c r="BU87" i="1" s="1"/>
  <c r="BS63" i="1"/>
  <c r="BQ63" i="1"/>
  <c r="BQ87" i="1" s="1"/>
  <c r="BO63" i="1"/>
  <c r="BM63" i="1"/>
  <c r="BM87" i="1" s="1"/>
  <c r="BK63" i="1"/>
  <c r="BI63" i="1"/>
  <c r="BI87" i="1" s="1"/>
  <c r="BG63" i="1"/>
  <c r="BE63" i="1"/>
  <c r="BE87" i="1" s="1"/>
  <c r="BC63" i="1"/>
  <c r="BA63" i="1"/>
  <c r="BA87" i="1" s="1"/>
  <c r="AY63" i="1"/>
  <c r="AW63" i="1"/>
  <c r="AW87" i="1" s="1"/>
  <c r="AU63" i="1"/>
  <c r="AS63" i="1"/>
  <c r="AS87" i="1" s="1"/>
  <c r="AQ63" i="1"/>
  <c r="AO63" i="1"/>
  <c r="AO87" i="1" s="1"/>
  <c r="AM63" i="1"/>
  <c r="AK63" i="1"/>
  <c r="AK87" i="1" s="1"/>
  <c r="AI63" i="1"/>
  <c r="AG63" i="1"/>
  <c r="AG87" i="1" s="1"/>
  <c r="AE63" i="1"/>
  <c r="AC63" i="1"/>
  <c r="AC87" i="1" s="1"/>
  <c r="AA63" i="1"/>
  <c r="Y63" i="1"/>
  <c r="Y87" i="1" s="1"/>
  <c r="W63" i="1"/>
  <c r="U63" i="1"/>
  <c r="U87" i="1" s="1"/>
  <c r="S63" i="1"/>
  <c r="Q63" i="1"/>
  <c r="Q87" i="1" s="1"/>
  <c r="O63" i="1"/>
  <c r="M63" i="1"/>
  <c r="M87" i="1" s="1"/>
  <c r="K63" i="1"/>
  <c r="I63" i="1"/>
  <c r="I87" i="1" s="1"/>
  <c r="G63" i="1"/>
  <c r="E63" i="1"/>
  <c r="E87" i="1" s="1"/>
  <c r="C63" i="1"/>
  <c r="DR59" i="1"/>
  <c r="DQ59" i="1"/>
  <c r="DP59" i="1"/>
  <c r="DO59" i="1"/>
  <c r="DN59" i="1"/>
  <c r="DM59" i="1"/>
  <c r="DL59" i="1"/>
  <c r="DK59" i="1"/>
  <c r="DJ59" i="1"/>
  <c r="DI59" i="1"/>
  <c r="DH59" i="1"/>
  <c r="DG59" i="1"/>
  <c r="DF59" i="1"/>
  <c r="DE59" i="1"/>
  <c r="DD59" i="1"/>
  <c r="DC59" i="1"/>
  <c r="DB59" i="1"/>
  <c r="DA59" i="1"/>
  <c r="CZ59" i="1"/>
  <c r="CY59" i="1"/>
  <c r="CX59" i="1"/>
  <c r="CW59" i="1"/>
  <c r="CV59" i="1"/>
  <c r="CU59" i="1"/>
  <c r="CT59" i="1"/>
  <c r="CS59" i="1"/>
  <c r="CR59" i="1"/>
  <c r="CQ59" i="1"/>
  <c r="CP59" i="1"/>
  <c r="CO59" i="1"/>
  <c r="CN59" i="1"/>
  <c r="CM59" i="1"/>
  <c r="CL59" i="1"/>
  <c r="CK59" i="1"/>
  <c r="CJ59" i="1"/>
  <c r="CI59" i="1"/>
  <c r="CH59" i="1"/>
  <c r="CG59" i="1"/>
  <c r="CF59" i="1"/>
  <c r="CE59" i="1"/>
  <c r="CD59" i="1"/>
  <c r="CC59" i="1"/>
  <c r="CB59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DR41" i="1"/>
  <c r="DR40" i="1" s="1"/>
  <c r="DQ41" i="1"/>
  <c r="DP41" i="1"/>
  <c r="DP40" i="1" s="1"/>
  <c r="DO41" i="1"/>
  <c r="DN41" i="1"/>
  <c r="DN40" i="1" s="1"/>
  <c r="DM41" i="1"/>
  <c r="DL41" i="1"/>
  <c r="DL40" i="1" s="1"/>
  <c r="DK41" i="1"/>
  <c r="DJ41" i="1"/>
  <c r="DJ40" i="1" s="1"/>
  <c r="DI41" i="1"/>
  <c r="DH41" i="1"/>
  <c r="DH40" i="1" s="1"/>
  <c r="DG41" i="1"/>
  <c r="DF41" i="1"/>
  <c r="DF40" i="1" s="1"/>
  <c r="DE41" i="1"/>
  <c r="DD41" i="1"/>
  <c r="DD40" i="1" s="1"/>
  <c r="DC41" i="1"/>
  <c r="DB41" i="1"/>
  <c r="DB40" i="1" s="1"/>
  <c r="DA41" i="1"/>
  <c r="CZ41" i="1"/>
  <c r="CZ40" i="1" s="1"/>
  <c r="CY41" i="1"/>
  <c r="CX41" i="1"/>
  <c r="CX40" i="1" s="1"/>
  <c r="CW41" i="1"/>
  <c r="CV41" i="1"/>
  <c r="CV40" i="1" s="1"/>
  <c r="CU41" i="1"/>
  <c r="CT41" i="1"/>
  <c r="CT40" i="1" s="1"/>
  <c r="CS41" i="1"/>
  <c r="CR41" i="1"/>
  <c r="CR40" i="1" s="1"/>
  <c r="CQ41" i="1"/>
  <c r="CP41" i="1"/>
  <c r="CP40" i="1" s="1"/>
  <c r="CO41" i="1"/>
  <c r="CN41" i="1"/>
  <c r="CN40" i="1" s="1"/>
  <c r="CM41" i="1"/>
  <c r="CL41" i="1"/>
  <c r="CL40" i="1" s="1"/>
  <c r="CK41" i="1"/>
  <c r="CJ41" i="1"/>
  <c r="CJ40" i="1" s="1"/>
  <c r="CI41" i="1"/>
  <c r="CH41" i="1"/>
  <c r="CH40" i="1" s="1"/>
  <c r="CG41" i="1"/>
  <c r="CF41" i="1"/>
  <c r="CF40" i="1" s="1"/>
  <c r="CE41" i="1"/>
  <c r="CD41" i="1"/>
  <c r="CD40" i="1" s="1"/>
  <c r="CC41" i="1"/>
  <c r="CB41" i="1"/>
  <c r="CB40" i="1" s="1"/>
  <c r="CA41" i="1"/>
  <c r="BZ41" i="1"/>
  <c r="BZ40" i="1" s="1"/>
  <c r="BY41" i="1"/>
  <c r="BX41" i="1"/>
  <c r="BX40" i="1" s="1"/>
  <c r="BW41" i="1"/>
  <c r="BV41" i="1"/>
  <c r="BV40" i="1" s="1"/>
  <c r="BU41" i="1"/>
  <c r="BT41" i="1"/>
  <c r="BT40" i="1" s="1"/>
  <c r="BS41" i="1"/>
  <c r="BR41" i="1"/>
  <c r="BR40" i="1" s="1"/>
  <c r="BQ41" i="1"/>
  <c r="BP41" i="1"/>
  <c r="BP40" i="1" s="1"/>
  <c r="BO41" i="1"/>
  <c r="BN41" i="1"/>
  <c r="BN40" i="1" s="1"/>
  <c r="BM41" i="1"/>
  <c r="BL41" i="1"/>
  <c r="BL40" i="1" s="1"/>
  <c r="BK41" i="1"/>
  <c r="BJ41" i="1"/>
  <c r="BJ40" i="1" s="1"/>
  <c r="BI41" i="1"/>
  <c r="BH41" i="1"/>
  <c r="BH40" i="1" s="1"/>
  <c r="BG41" i="1"/>
  <c r="BF41" i="1"/>
  <c r="BF40" i="1" s="1"/>
  <c r="BE41" i="1"/>
  <c r="BD41" i="1"/>
  <c r="BD40" i="1" s="1"/>
  <c r="BC41" i="1"/>
  <c r="BB41" i="1"/>
  <c r="BB40" i="1" s="1"/>
  <c r="BA41" i="1"/>
  <c r="AZ41" i="1"/>
  <c r="AZ40" i="1" s="1"/>
  <c r="AY41" i="1"/>
  <c r="AX41" i="1"/>
  <c r="AX40" i="1" s="1"/>
  <c r="AW41" i="1"/>
  <c r="AV41" i="1"/>
  <c r="AV40" i="1" s="1"/>
  <c r="AU41" i="1"/>
  <c r="AT41" i="1"/>
  <c r="AT40" i="1" s="1"/>
  <c r="AS41" i="1"/>
  <c r="AR41" i="1"/>
  <c r="AR40" i="1" s="1"/>
  <c r="AQ41" i="1"/>
  <c r="AP41" i="1"/>
  <c r="AP40" i="1" s="1"/>
  <c r="AO41" i="1"/>
  <c r="AN41" i="1"/>
  <c r="AN40" i="1" s="1"/>
  <c r="AM41" i="1"/>
  <c r="AL41" i="1"/>
  <c r="AL40" i="1" s="1"/>
  <c r="AK41" i="1"/>
  <c r="AJ41" i="1"/>
  <c r="AJ40" i="1" s="1"/>
  <c r="AI41" i="1"/>
  <c r="AH41" i="1"/>
  <c r="AH40" i="1" s="1"/>
  <c r="AG41" i="1"/>
  <c r="AF41" i="1"/>
  <c r="AF40" i="1" s="1"/>
  <c r="AE41" i="1"/>
  <c r="AD41" i="1"/>
  <c r="AD40" i="1" s="1"/>
  <c r="AC41" i="1"/>
  <c r="AB41" i="1"/>
  <c r="AB40" i="1" s="1"/>
  <c r="AA41" i="1"/>
  <c r="Z41" i="1"/>
  <c r="Z40" i="1" s="1"/>
  <c r="Y41" i="1"/>
  <c r="X41" i="1"/>
  <c r="X40" i="1" s="1"/>
  <c r="W41" i="1"/>
  <c r="V41" i="1"/>
  <c r="V40" i="1" s="1"/>
  <c r="U41" i="1"/>
  <c r="T41" i="1"/>
  <c r="T40" i="1" s="1"/>
  <c r="S41" i="1"/>
  <c r="R41" i="1"/>
  <c r="R40" i="1" s="1"/>
  <c r="Q41" i="1"/>
  <c r="P41" i="1"/>
  <c r="P40" i="1" s="1"/>
  <c r="O41" i="1"/>
  <c r="N41" i="1"/>
  <c r="N40" i="1" s="1"/>
  <c r="M41" i="1"/>
  <c r="L41" i="1"/>
  <c r="L40" i="1" s="1"/>
  <c r="K41" i="1"/>
  <c r="J41" i="1"/>
  <c r="J40" i="1" s="1"/>
  <c r="I41" i="1"/>
  <c r="H41" i="1"/>
  <c r="H40" i="1" s="1"/>
  <c r="G41" i="1"/>
  <c r="F41" i="1"/>
  <c r="F40" i="1" s="1"/>
  <c r="E41" i="1"/>
  <c r="D41" i="1"/>
  <c r="D40" i="1" s="1"/>
  <c r="C41" i="1"/>
  <c r="B41" i="1"/>
  <c r="B40" i="1" s="1"/>
  <c r="DQ40" i="1"/>
  <c r="DO40" i="1"/>
  <c r="DM40" i="1"/>
  <c r="DK40" i="1"/>
  <c r="DI40" i="1"/>
  <c r="DG40" i="1"/>
  <c r="DE40" i="1"/>
  <c r="DC40" i="1"/>
  <c r="DA40" i="1"/>
  <c r="CY40" i="1"/>
  <c r="CW40" i="1"/>
  <c r="CU40" i="1"/>
  <c r="CS40" i="1"/>
  <c r="CQ40" i="1"/>
  <c r="CO40" i="1"/>
  <c r="CM40" i="1"/>
  <c r="CK40" i="1"/>
  <c r="CI40" i="1"/>
  <c r="CG40" i="1"/>
  <c r="CE40" i="1"/>
  <c r="CC40" i="1"/>
  <c r="CA40" i="1"/>
  <c r="BY40" i="1"/>
  <c r="BW40" i="1"/>
  <c r="BU40" i="1"/>
  <c r="BS40" i="1"/>
  <c r="BQ40" i="1"/>
  <c r="BO40" i="1"/>
  <c r="BM40" i="1"/>
  <c r="BK40" i="1"/>
  <c r="BI40" i="1"/>
  <c r="BG40" i="1"/>
  <c r="BE40" i="1"/>
  <c r="BC40" i="1"/>
  <c r="BA40" i="1"/>
  <c r="AY40" i="1"/>
  <c r="AW40" i="1"/>
  <c r="AU40" i="1"/>
  <c r="AS40" i="1"/>
  <c r="AQ40" i="1"/>
  <c r="AO40" i="1"/>
  <c r="AM40" i="1"/>
  <c r="AK40" i="1"/>
  <c r="AI40" i="1"/>
  <c r="AG40" i="1"/>
  <c r="AE40" i="1"/>
  <c r="AC40" i="1"/>
  <c r="AA40" i="1"/>
  <c r="Y40" i="1"/>
  <c r="W40" i="1"/>
  <c r="U40" i="1"/>
  <c r="S40" i="1"/>
  <c r="Q40" i="1"/>
  <c r="O40" i="1"/>
  <c r="M40" i="1"/>
  <c r="K40" i="1"/>
  <c r="I40" i="1"/>
  <c r="G40" i="1"/>
  <c r="E40" i="1"/>
  <c r="C40" i="1"/>
  <c r="DR36" i="1"/>
  <c r="DQ36" i="1"/>
  <c r="DP36" i="1"/>
  <c r="DO36" i="1"/>
  <c r="DN36" i="1"/>
  <c r="DM36" i="1"/>
  <c r="DL36" i="1"/>
  <c r="DK36" i="1"/>
  <c r="DJ36" i="1"/>
  <c r="DI36" i="1"/>
  <c r="DH36" i="1"/>
  <c r="DG36" i="1"/>
  <c r="DF36" i="1"/>
  <c r="DE36" i="1"/>
  <c r="DD36" i="1"/>
  <c r="DC36" i="1"/>
  <c r="DB36" i="1"/>
  <c r="DA36" i="1"/>
  <c r="CZ36" i="1"/>
  <c r="CY36" i="1"/>
  <c r="CX36" i="1"/>
  <c r="CW36" i="1"/>
  <c r="CV36" i="1"/>
  <c r="CU36" i="1"/>
  <c r="CT36" i="1"/>
  <c r="CS36" i="1"/>
  <c r="CR36" i="1"/>
  <c r="CQ36" i="1"/>
  <c r="CP36" i="1"/>
  <c r="CO36" i="1"/>
  <c r="CN36" i="1"/>
  <c r="CM36" i="1"/>
  <c r="CL36" i="1"/>
  <c r="CK36" i="1"/>
  <c r="CJ36" i="1"/>
  <c r="CI36" i="1"/>
  <c r="CH36" i="1"/>
  <c r="CG36" i="1"/>
  <c r="CF36" i="1"/>
  <c r="CE36" i="1"/>
  <c r="CD36" i="1"/>
  <c r="CC36" i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DR35" i="1"/>
  <c r="DQ35" i="1"/>
  <c r="DP35" i="1"/>
  <c r="DO35" i="1"/>
  <c r="DN35" i="1"/>
  <c r="DM35" i="1"/>
  <c r="DL35" i="1"/>
  <c r="DK35" i="1"/>
  <c r="DJ35" i="1"/>
  <c r="DI35" i="1"/>
  <c r="DH35" i="1"/>
  <c r="DG35" i="1"/>
  <c r="DF35" i="1"/>
  <c r="DE35" i="1"/>
  <c r="DD35" i="1"/>
  <c r="DC35" i="1"/>
  <c r="DB35" i="1"/>
  <c r="DA35" i="1"/>
  <c r="CZ35" i="1"/>
  <c r="CY35" i="1"/>
  <c r="CX35" i="1"/>
  <c r="CW35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DR34" i="1"/>
  <c r="DQ34" i="1"/>
  <c r="DP34" i="1"/>
  <c r="DO34" i="1"/>
  <c r="DN34" i="1"/>
  <c r="DM34" i="1"/>
  <c r="DL34" i="1"/>
  <c r="DK34" i="1"/>
  <c r="DJ34" i="1"/>
  <c r="DI34" i="1"/>
  <c r="DH34" i="1"/>
  <c r="DG34" i="1"/>
  <c r="DF34" i="1"/>
  <c r="DE34" i="1"/>
  <c r="DD34" i="1"/>
  <c r="DC34" i="1"/>
  <c r="DB34" i="1"/>
  <c r="DA34" i="1"/>
  <c r="CZ34" i="1"/>
  <c r="CY34" i="1"/>
  <c r="CX34" i="1"/>
  <c r="CW34" i="1"/>
  <c r="CV34" i="1"/>
  <c r="CU34" i="1"/>
  <c r="CT34" i="1"/>
  <c r="CS34" i="1"/>
  <c r="CR34" i="1"/>
  <c r="CQ34" i="1"/>
  <c r="CP34" i="1"/>
  <c r="CO34" i="1"/>
  <c r="CN34" i="1"/>
  <c r="CM34" i="1"/>
  <c r="CL34" i="1"/>
  <c r="CK34" i="1"/>
  <c r="CJ34" i="1"/>
  <c r="CI34" i="1"/>
  <c r="CH34" i="1"/>
  <c r="CG34" i="1"/>
  <c r="CF34" i="1"/>
  <c r="CE34" i="1"/>
  <c r="CD34" i="1"/>
  <c r="CC34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DR33" i="1"/>
  <c r="DQ33" i="1"/>
  <c r="DP33" i="1"/>
  <c r="DO33" i="1"/>
  <c r="DN33" i="1"/>
  <c r="DM33" i="1"/>
  <c r="DL33" i="1"/>
  <c r="DK33" i="1"/>
  <c r="DJ33" i="1"/>
  <c r="DI33" i="1"/>
  <c r="DH33" i="1"/>
  <c r="DG33" i="1"/>
  <c r="DF33" i="1"/>
  <c r="DE33" i="1"/>
  <c r="DD33" i="1"/>
  <c r="DC33" i="1"/>
  <c r="DB33" i="1"/>
  <c r="DA33" i="1"/>
  <c r="CZ33" i="1"/>
  <c r="CY33" i="1"/>
  <c r="CX33" i="1"/>
  <c r="CW33" i="1"/>
  <c r="CV33" i="1"/>
  <c r="CU33" i="1"/>
  <c r="CT33" i="1"/>
  <c r="CS33" i="1"/>
  <c r="CR33" i="1"/>
  <c r="CQ33" i="1"/>
  <c r="CP33" i="1"/>
  <c r="CO33" i="1"/>
  <c r="CN33" i="1"/>
  <c r="CM33" i="1"/>
  <c r="CL33" i="1"/>
  <c r="CK33" i="1"/>
  <c r="CJ33" i="1"/>
  <c r="CI33" i="1"/>
  <c r="CH33" i="1"/>
  <c r="CG33" i="1"/>
  <c r="CF33" i="1"/>
  <c r="CE33" i="1"/>
  <c r="CD33" i="1"/>
  <c r="CC33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DR32" i="1"/>
  <c r="DQ32" i="1"/>
  <c r="DP32" i="1"/>
  <c r="DO32" i="1"/>
  <c r="DN32" i="1"/>
  <c r="DM32" i="1"/>
  <c r="DL32" i="1"/>
  <c r="DK32" i="1"/>
  <c r="DJ32" i="1"/>
  <c r="DI32" i="1"/>
  <c r="DH32" i="1"/>
  <c r="DG32" i="1"/>
  <c r="DF32" i="1"/>
  <c r="DE32" i="1"/>
  <c r="DD32" i="1"/>
  <c r="DC32" i="1"/>
  <c r="DB32" i="1"/>
  <c r="DA32" i="1"/>
  <c r="CZ32" i="1"/>
  <c r="CY32" i="1"/>
  <c r="CX32" i="1"/>
  <c r="CW32" i="1"/>
  <c r="CV32" i="1"/>
  <c r="CU32" i="1"/>
  <c r="CT32" i="1"/>
  <c r="CS32" i="1"/>
  <c r="CR32" i="1"/>
  <c r="CQ32" i="1"/>
  <c r="CP32" i="1"/>
  <c r="CO32" i="1"/>
  <c r="CN32" i="1"/>
  <c r="CM32" i="1"/>
  <c r="CL32" i="1"/>
  <c r="CK32" i="1"/>
  <c r="CJ32" i="1"/>
  <c r="CI32" i="1"/>
  <c r="CH32" i="1"/>
  <c r="CG32" i="1"/>
  <c r="CF32" i="1"/>
  <c r="CE32" i="1"/>
  <c r="CD32" i="1"/>
  <c r="CC32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DR31" i="1"/>
  <c r="DR30" i="1" s="1"/>
  <c r="DR61" i="1" s="1"/>
  <c r="DQ31" i="1"/>
  <c r="DP31" i="1"/>
  <c r="DP30" i="1" s="1"/>
  <c r="DP61" i="1" s="1"/>
  <c r="DO31" i="1"/>
  <c r="DN31" i="1"/>
  <c r="DN30" i="1" s="1"/>
  <c r="DN61" i="1" s="1"/>
  <c r="DM31" i="1"/>
  <c r="DL31" i="1"/>
  <c r="DL30" i="1" s="1"/>
  <c r="DL61" i="1" s="1"/>
  <c r="DK31" i="1"/>
  <c r="DJ31" i="1"/>
  <c r="DJ30" i="1" s="1"/>
  <c r="DJ61" i="1" s="1"/>
  <c r="DI31" i="1"/>
  <c r="DH31" i="1"/>
  <c r="DH30" i="1" s="1"/>
  <c r="DH61" i="1" s="1"/>
  <c r="DG31" i="1"/>
  <c r="DF31" i="1"/>
  <c r="DF30" i="1" s="1"/>
  <c r="DF61" i="1" s="1"/>
  <c r="DE31" i="1"/>
  <c r="DD31" i="1"/>
  <c r="DD30" i="1" s="1"/>
  <c r="DD61" i="1" s="1"/>
  <c r="DC31" i="1"/>
  <c r="DB31" i="1"/>
  <c r="DB30" i="1" s="1"/>
  <c r="DB61" i="1" s="1"/>
  <c r="DA31" i="1"/>
  <c r="CZ31" i="1"/>
  <c r="CZ30" i="1" s="1"/>
  <c r="CZ61" i="1" s="1"/>
  <c r="CY31" i="1"/>
  <c r="CX31" i="1"/>
  <c r="CX30" i="1" s="1"/>
  <c r="CX61" i="1" s="1"/>
  <c r="CW31" i="1"/>
  <c r="CV31" i="1"/>
  <c r="CV30" i="1" s="1"/>
  <c r="CV61" i="1" s="1"/>
  <c r="CU31" i="1"/>
  <c r="CT31" i="1"/>
  <c r="CT30" i="1" s="1"/>
  <c r="CT61" i="1" s="1"/>
  <c r="CS31" i="1"/>
  <c r="CR31" i="1"/>
  <c r="CR30" i="1" s="1"/>
  <c r="CR61" i="1" s="1"/>
  <c r="CQ31" i="1"/>
  <c r="CP31" i="1"/>
  <c r="CP30" i="1" s="1"/>
  <c r="CP61" i="1" s="1"/>
  <c r="CO31" i="1"/>
  <c r="CN31" i="1"/>
  <c r="CN30" i="1" s="1"/>
  <c r="CN61" i="1" s="1"/>
  <c r="CM31" i="1"/>
  <c r="CL31" i="1"/>
  <c r="CL30" i="1" s="1"/>
  <c r="CL61" i="1" s="1"/>
  <c r="CK31" i="1"/>
  <c r="CJ31" i="1"/>
  <c r="CJ30" i="1" s="1"/>
  <c r="CJ61" i="1" s="1"/>
  <c r="CI31" i="1"/>
  <c r="CH31" i="1"/>
  <c r="CH30" i="1" s="1"/>
  <c r="CH61" i="1" s="1"/>
  <c r="CG31" i="1"/>
  <c r="CF31" i="1"/>
  <c r="CF30" i="1" s="1"/>
  <c r="CF61" i="1" s="1"/>
  <c r="CE31" i="1"/>
  <c r="CD31" i="1"/>
  <c r="CD30" i="1" s="1"/>
  <c r="CD61" i="1" s="1"/>
  <c r="CC31" i="1"/>
  <c r="CB31" i="1"/>
  <c r="CB30" i="1" s="1"/>
  <c r="CB61" i="1" s="1"/>
  <c r="CA31" i="1"/>
  <c r="BZ31" i="1"/>
  <c r="BZ30" i="1" s="1"/>
  <c r="BZ61" i="1" s="1"/>
  <c r="BY31" i="1"/>
  <c r="BX31" i="1"/>
  <c r="BX30" i="1" s="1"/>
  <c r="BX61" i="1" s="1"/>
  <c r="BW31" i="1"/>
  <c r="BV31" i="1"/>
  <c r="BV30" i="1" s="1"/>
  <c r="BV61" i="1" s="1"/>
  <c r="BU31" i="1"/>
  <c r="BT31" i="1"/>
  <c r="BT30" i="1" s="1"/>
  <c r="BT61" i="1" s="1"/>
  <c r="BS31" i="1"/>
  <c r="BR31" i="1"/>
  <c r="BR30" i="1" s="1"/>
  <c r="BR61" i="1" s="1"/>
  <c r="BQ31" i="1"/>
  <c r="BP31" i="1"/>
  <c r="BP30" i="1" s="1"/>
  <c r="BP61" i="1" s="1"/>
  <c r="BO31" i="1"/>
  <c r="BN31" i="1"/>
  <c r="BN30" i="1" s="1"/>
  <c r="BN61" i="1" s="1"/>
  <c r="BM31" i="1"/>
  <c r="BL31" i="1"/>
  <c r="BL30" i="1" s="1"/>
  <c r="BL61" i="1" s="1"/>
  <c r="BK31" i="1"/>
  <c r="BJ31" i="1"/>
  <c r="BJ30" i="1" s="1"/>
  <c r="BI31" i="1"/>
  <c r="BH31" i="1"/>
  <c r="BH30" i="1" s="1"/>
  <c r="BG31" i="1"/>
  <c r="BF31" i="1"/>
  <c r="BF30" i="1" s="1"/>
  <c r="BE31" i="1"/>
  <c r="BD31" i="1"/>
  <c r="BD30" i="1" s="1"/>
  <c r="BC31" i="1"/>
  <c r="BB31" i="1"/>
  <c r="BB30" i="1" s="1"/>
  <c r="BA31" i="1"/>
  <c r="AZ31" i="1"/>
  <c r="AZ30" i="1" s="1"/>
  <c r="AY31" i="1"/>
  <c r="AX31" i="1"/>
  <c r="AX30" i="1" s="1"/>
  <c r="AW31" i="1"/>
  <c r="AV31" i="1"/>
  <c r="AV30" i="1" s="1"/>
  <c r="AU31" i="1"/>
  <c r="AT31" i="1"/>
  <c r="AT30" i="1" s="1"/>
  <c r="AS31" i="1"/>
  <c r="AR31" i="1"/>
  <c r="AR30" i="1" s="1"/>
  <c r="AQ31" i="1"/>
  <c r="AP31" i="1"/>
  <c r="AP30" i="1" s="1"/>
  <c r="AO31" i="1"/>
  <c r="AN31" i="1"/>
  <c r="AN30" i="1" s="1"/>
  <c r="AM31" i="1"/>
  <c r="AL31" i="1"/>
  <c r="AL30" i="1" s="1"/>
  <c r="AK31" i="1"/>
  <c r="AJ31" i="1"/>
  <c r="AJ30" i="1" s="1"/>
  <c r="AI31" i="1"/>
  <c r="AH31" i="1"/>
  <c r="AH30" i="1" s="1"/>
  <c r="AG31" i="1"/>
  <c r="AF31" i="1"/>
  <c r="AF30" i="1" s="1"/>
  <c r="AE31" i="1"/>
  <c r="AD31" i="1"/>
  <c r="AD30" i="1" s="1"/>
  <c r="AC31" i="1"/>
  <c r="AB31" i="1"/>
  <c r="AB30" i="1" s="1"/>
  <c r="AA31" i="1"/>
  <c r="Z31" i="1"/>
  <c r="Z30" i="1" s="1"/>
  <c r="Y31" i="1"/>
  <c r="X31" i="1"/>
  <c r="X30" i="1" s="1"/>
  <c r="W31" i="1"/>
  <c r="V31" i="1"/>
  <c r="V30" i="1" s="1"/>
  <c r="U31" i="1"/>
  <c r="T31" i="1"/>
  <c r="T30" i="1" s="1"/>
  <c r="S31" i="1"/>
  <c r="R31" i="1"/>
  <c r="R30" i="1" s="1"/>
  <c r="Q31" i="1"/>
  <c r="P31" i="1"/>
  <c r="P30" i="1" s="1"/>
  <c r="O31" i="1"/>
  <c r="N31" i="1"/>
  <c r="N30" i="1" s="1"/>
  <c r="M31" i="1"/>
  <c r="L31" i="1"/>
  <c r="L30" i="1" s="1"/>
  <c r="K31" i="1"/>
  <c r="J31" i="1"/>
  <c r="J30" i="1" s="1"/>
  <c r="I31" i="1"/>
  <c r="H31" i="1"/>
  <c r="H30" i="1" s="1"/>
  <c r="G31" i="1"/>
  <c r="F31" i="1"/>
  <c r="F30" i="1" s="1"/>
  <c r="E31" i="1"/>
  <c r="D31" i="1"/>
  <c r="D30" i="1" s="1"/>
  <c r="C31" i="1"/>
  <c r="B31" i="1"/>
  <c r="B30" i="1" s="1"/>
  <c r="DQ30" i="1"/>
  <c r="DQ61" i="1" s="1"/>
  <c r="DQ118" i="1" s="1"/>
  <c r="DO30" i="1"/>
  <c r="DO61" i="1" s="1"/>
  <c r="DM30" i="1"/>
  <c r="DM61" i="1" s="1"/>
  <c r="DM118" i="1" s="1"/>
  <c r="DK30" i="1"/>
  <c r="DK61" i="1" s="1"/>
  <c r="DI30" i="1"/>
  <c r="DI61" i="1" s="1"/>
  <c r="DI118" i="1" s="1"/>
  <c r="DG30" i="1"/>
  <c r="DG61" i="1" s="1"/>
  <c r="DE30" i="1"/>
  <c r="DE61" i="1" s="1"/>
  <c r="DE118" i="1" s="1"/>
  <c r="DC30" i="1"/>
  <c r="DC61" i="1" s="1"/>
  <c r="DA30" i="1"/>
  <c r="DA61" i="1" s="1"/>
  <c r="DA118" i="1" s="1"/>
  <c r="CY30" i="1"/>
  <c r="CY61" i="1" s="1"/>
  <c r="CW30" i="1"/>
  <c r="CW61" i="1" s="1"/>
  <c r="CW118" i="1" s="1"/>
  <c r="CU30" i="1"/>
  <c r="CU61" i="1" s="1"/>
  <c r="CS30" i="1"/>
  <c r="CS61" i="1" s="1"/>
  <c r="CS118" i="1" s="1"/>
  <c r="CQ30" i="1"/>
  <c r="CQ61" i="1" s="1"/>
  <c r="CO30" i="1"/>
  <c r="CO61" i="1" s="1"/>
  <c r="CO118" i="1" s="1"/>
  <c r="CM30" i="1"/>
  <c r="CM61" i="1" s="1"/>
  <c r="CK30" i="1"/>
  <c r="CK61" i="1" s="1"/>
  <c r="CK118" i="1" s="1"/>
  <c r="CI30" i="1"/>
  <c r="CI61" i="1" s="1"/>
  <c r="CG30" i="1"/>
  <c r="CG61" i="1" s="1"/>
  <c r="CG118" i="1" s="1"/>
  <c r="CE30" i="1"/>
  <c r="CE61" i="1" s="1"/>
  <c r="CC30" i="1"/>
  <c r="CC61" i="1" s="1"/>
  <c r="CC118" i="1" s="1"/>
  <c r="CA30" i="1"/>
  <c r="CA61" i="1" s="1"/>
  <c r="BY30" i="1"/>
  <c r="BY61" i="1" s="1"/>
  <c r="BY118" i="1" s="1"/>
  <c r="BW30" i="1"/>
  <c r="BW61" i="1" s="1"/>
  <c r="BU30" i="1"/>
  <c r="BU61" i="1" s="1"/>
  <c r="BU118" i="1" s="1"/>
  <c r="BS30" i="1"/>
  <c r="BS61" i="1" s="1"/>
  <c r="BQ30" i="1"/>
  <c r="BQ61" i="1" s="1"/>
  <c r="BQ118" i="1" s="1"/>
  <c r="BO30" i="1"/>
  <c r="BO61" i="1" s="1"/>
  <c r="BM30" i="1"/>
  <c r="BM61" i="1" s="1"/>
  <c r="BM118" i="1" s="1"/>
  <c r="BK30" i="1"/>
  <c r="BK61" i="1" s="1"/>
  <c r="BI30" i="1"/>
  <c r="BI61" i="1" s="1"/>
  <c r="BI118" i="1" s="1"/>
  <c r="BG30" i="1"/>
  <c r="BG61" i="1" s="1"/>
  <c r="BE30" i="1"/>
  <c r="BE61" i="1" s="1"/>
  <c r="BE118" i="1" s="1"/>
  <c r="BC30" i="1"/>
  <c r="BC61" i="1" s="1"/>
  <c r="BA30" i="1"/>
  <c r="BA61" i="1" s="1"/>
  <c r="BA118" i="1" s="1"/>
  <c r="AY30" i="1"/>
  <c r="AY61" i="1" s="1"/>
  <c r="AW30" i="1"/>
  <c r="AW61" i="1" s="1"/>
  <c r="AW118" i="1" s="1"/>
  <c r="AU30" i="1"/>
  <c r="AU61" i="1" s="1"/>
  <c r="AS30" i="1"/>
  <c r="AS61" i="1" s="1"/>
  <c r="AS118" i="1" s="1"/>
  <c r="AQ30" i="1"/>
  <c r="AQ61" i="1" s="1"/>
  <c r="AO30" i="1"/>
  <c r="AO61" i="1" s="1"/>
  <c r="AO118" i="1" s="1"/>
  <c r="AM30" i="1"/>
  <c r="AM61" i="1" s="1"/>
  <c r="AK30" i="1"/>
  <c r="AK61" i="1" s="1"/>
  <c r="AK118" i="1" s="1"/>
  <c r="AI30" i="1"/>
  <c r="AI61" i="1" s="1"/>
  <c r="AG30" i="1"/>
  <c r="AG61" i="1" s="1"/>
  <c r="AG118" i="1" s="1"/>
  <c r="AE30" i="1"/>
  <c r="AE61" i="1" s="1"/>
  <c r="AC30" i="1"/>
  <c r="AC61" i="1" s="1"/>
  <c r="AC118" i="1" s="1"/>
  <c r="AA30" i="1"/>
  <c r="AA61" i="1" s="1"/>
  <c r="Y30" i="1"/>
  <c r="Y61" i="1" s="1"/>
  <c r="Y118" i="1" s="1"/>
  <c r="W30" i="1"/>
  <c r="W61" i="1" s="1"/>
  <c r="U30" i="1"/>
  <c r="U61" i="1" s="1"/>
  <c r="U118" i="1" s="1"/>
  <c r="S30" i="1"/>
  <c r="S61" i="1" s="1"/>
  <c r="Q30" i="1"/>
  <c r="Q61" i="1" s="1"/>
  <c r="Q118" i="1" s="1"/>
  <c r="O30" i="1"/>
  <c r="O61" i="1" s="1"/>
  <c r="M30" i="1"/>
  <c r="M61" i="1" s="1"/>
  <c r="M118" i="1" s="1"/>
  <c r="K30" i="1"/>
  <c r="K61" i="1" s="1"/>
  <c r="I30" i="1"/>
  <c r="I61" i="1" s="1"/>
  <c r="I118" i="1" s="1"/>
  <c r="G30" i="1"/>
  <c r="G61" i="1" s="1"/>
  <c r="E30" i="1"/>
  <c r="E61" i="1" s="1"/>
  <c r="E118" i="1" s="1"/>
  <c r="C30" i="1"/>
  <c r="C61" i="1" s="1"/>
  <c r="A28" i="1"/>
  <c r="A27" i="1"/>
  <c r="A26" i="1"/>
  <c r="A25" i="1"/>
  <c r="A24" i="1"/>
  <c r="DR23" i="1"/>
  <c r="DQ23" i="1"/>
  <c r="DP23" i="1"/>
  <c r="DO23" i="1"/>
  <c r="DN23" i="1"/>
  <c r="DM23" i="1"/>
  <c r="DL23" i="1"/>
  <c r="DK23" i="1"/>
  <c r="DJ23" i="1"/>
  <c r="DI23" i="1"/>
  <c r="DH23" i="1"/>
  <c r="DG23" i="1"/>
  <c r="DF23" i="1"/>
  <c r="DE23" i="1"/>
  <c r="DD23" i="1"/>
  <c r="DC23" i="1"/>
  <c r="DB23" i="1"/>
  <c r="DA23" i="1"/>
  <c r="CZ23" i="1"/>
  <c r="CY23" i="1"/>
  <c r="CX23" i="1"/>
  <c r="CW23" i="1"/>
  <c r="CV23" i="1"/>
  <c r="CU23" i="1"/>
  <c r="CT23" i="1"/>
  <c r="CS23" i="1"/>
  <c r="CR23" i="1"/>
  <c r="CQ23" i="1"/>
  <c r="CP23" i="1"/>
  <c r="CO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2" i="1"/>
  <c r="A21" i="1"/>
  <c r="A20" i="1"/>
  <c r="A19" i="1"/>
  <c r="A18" i="1"/>
  <c r="DR17" i="1"/>
  <c r="DQ17" i="1"/>
  <c r="DP17" i="1"/>
  <c r="DO17" i="1"/>
  <c r="DN17" i="1"/>
  <c r="DM17" i="1"/>
  <c r="DL17" i="1"/>
  <c r="DK17" i="1"/>
  <c r="DJ17" i="1"/>
  <c r="DI17" i="1"/>
  <c r="DH17" i="1"/>
  <c r="DG17" i="1"/>
  <c r="DF17" i="1"/>
  <c r="DE17" i="1"/>
  <c r="DD17" i="1"/>
  <c r="DC17" i="1"/>
  <c r="DB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CO17" i="1"/>
  <c r="CN17" i="1"/>
  <c r="CM17" i="1"/>
  <c r="CL17" i="1"/>
  <c r="CK17" i="1"/>
  <c r="CJ17" i="1"/>
  <c r="CI17" i="1"/>
  <c r="CH17" i="1"/>
  <c r="CG17" i="1"/>
  <c r="CF17" i="1"/>
  <c r="CE17" i="1"/>
  <c r="CD17" i="1"/>
  <c r="CC17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DR15" i="1"/>
  <c r="DQ15" i="1"/>
  <c r="DP15" i="1"/>
  <c r="DO15" i="1"/>
  <c r="DN15" i="1"/>
  <c r="DM15" i="1"/>
  <c r="DL15" i="1"/>
  <c r="DK15" i="1"/>
  <c r="DJ15" i="1"/>
  <c r="DI15" i="1"/>
  <c r="DH15" i="1"/>
  <c r="DG15" i="1"/>
  <c r="DF15" i="1"/>
  <c r="DE15" i="1"/>
  <c r="DD15" i="1"/>
  <c r="DC15" i="1"/>
  <c r="DB15" i="1"/>
  <c r="DA15" i="1"/>
  <c r="CZ15" i="1"/>
  <c r="CY15" i="1"/>
  <c r="CX15" i="1"/>
  <c r="CW15" i="1"/>
  <c r="CV15" i="1"/>
  <c r="CU15" i="1"/>
  <c r="CT15" i="1"/>
  <c r="CS15" i="1"/>
  <c r="CR15" i="1"/>
  <c r="CQ15" i="1"/>
  <c r="CP15" i="1"/>
  <c r="CO15" i="1"/>
  <c r="CN15" i="1"/>
  <c r="CM15" i="1"/>
  <c r="CL15" i="1"/>
  <c r="CK15" i="1"/>
  <c r="CJ15" i="1"/>
  <c r="CI15" i="1"/>
  <c r="CH15" i="1"/>
  <c r="CG15" i="1"/>
  <c r="CF15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6" i="1"/>
  <c r="A13" i="1" s="1"/>
  <c r="B61" i="1" l="1"/>
  <c r="D61" i="1"/>
  <c r="F61" i="1"/>
  <c r="F118" i="1" s="1"/>
  <c r="H61" i="1"/>
  <c r="J61" i="1"/>
  <c r="L61" i="1"/>
  <c r="N61" i="1"/>
  <c r="N118" i="1" s="1"/>
  <c r="P61" i="1"/>
  <c r="R61" i="1"/>
  <c r="T61" i="1"/>
  <c r="V61" i="1"/>
  <c r="V118" i="1" s="1"/>
  <c r="X61" i="1"/>
  <c r="Z61" i="1"/>
  <c r="AB61" i="1"/>
  <c r="AD61" i="1"/>
  <c r="AD118" i="1" s="1"/>
  <c r="AF61" i="1"/>
  <c r="AH61" i="1"/>
  <c r="AJ61" i="1"/>
  <c r="AL61" i="1"/>
  <c r="AL118" i="1" s="1"/>
  <c r="AN61" i="1"/>
  <c r="AP61" i="1"/>
  <c r="AR61" i="1"/>
  <c r="AT61" i="1"/>
  <c r="AT118" i="1" s="1"/>
  <c r="AV61" i="1"/>
  <c r="AX61" i="1"/>
  <c r="AZ61" i="1"/>
  <c r="BB61" i="1"/>
  <c r="BB118" i="1" s="1"/>
  <c r="BD61" i="1"/>
  <c r="BF61" i="1"/>
  <c r="BH61" i="1"/>
  <c r="BJ61" i="1"/>
  <c r="BJ118" i="1" s="1"/>
  <c r="BR118" i="1"/>
  <c r="BV118" i="1"/>
  <c r="BZ118" i="1"/>
  <c r="CD118" i="1"/>
  <c r="CH118" i="1"/>
  <c r="CL118" i="1"/>
  <c r="CP118" i="1"/>
  <c r="CT118" i="1"/>
  <c r="CX118" i="1"/>
  <c r="DB118" i="1"/>
  <c r="DF118" i="1"/>
  <c r="DJ118" i="1"/>
  <c r="DN118" i="1"/>
  <c r="DR118" i="1"/>
  <c r="C87" i="1"/>
  <c r="C118" i="1" s="1"/>
  <c r="C120" i="1" s="1"/>
  <c r="D119" i="1" s="1"/>
  <c r="G87" i="1"/>
  <c r="G118" i="1" s="1"/>
  <c r="K87" i="1"/>
  <c r="K118" i="1" s="1"/>
  <c r="O87" i="1"/>
  <c r="O118" i="1" s="1"/>
  <c r="S87" i="1"/>
  <c r="S118" i="1" s="1"/>
  <c r="W87" i="1"/>
  <c r="W118" i="1" s="1"/>
  <c r="AA87" i="1"/>
  <c r="AA118" i="1" s="1"/>
  <c r="AE87" i="1"/>
  <c r="AE118" i="1" s="1"/>
  <c r="AI87" i="1"/>
  <c r="AI118" i="1" s="1"/>
  <c r="AM87" i="1"/>
  <c r="AM118" i="1" s="1"/>
  <c r="AQ87" i="1"/>
  <c r="AQ118" i="1" s="1"/>
  <c r="AU87" i="1"/>
  <c r="AU118" i="1" s="1"/>
  <c r="AY87" i="1"/>
  <c r="AY118" i="1" s="1"/>
  <c r="BC87" i="1"/>
  <c r="BC118" i="1" s="1"/>
  <c r="BG87" i="1"/>
  <c r="BG118" i="1" s="1"/>
  <c r="BK87" i="1"/>
  <c r="BK118" i="1" s="1"/>
  <c r="BO87" i="1"/>
  <c r="BO118" i="1" s="1"/>
  <c r="BS87" i="1"/>
  <c r="BS118" i="1" s="1"/>
  <c r="BW87" i="1"/>
  <c r="BW118" i="1" s="1"/>
  <c r="CA87" i="1"/>
  <c r="CA118" i="1" s="1"/>
  <c r="CE87" i="1"/>
  <c r="CE118" i="1" s="1"/>
  <c r="CI87" i="1"/>
  <c r="CI118" i="1" s="1"/>
  <c r="CM87" i="1"/>
  <c r="CM118" i="1" s="1"/>
  <c r="CQ87" i="1"/>
  <c r="CQ118" i="1" s="1"/>
  <c r="CU87" i="1"/>
  <c r="CU118" i="1" s="1"/>
  <c r="CY87" i="1"/>
  <c r="CY118" i="1" s="1"/>
  <c r="DC87" i="1"/>
  <c r="DC118" i="1" s="1"/>
  <c r="DG87" i="1"/>
  <c r="DG118" i="1" s="1"/>
  <c r="DK87" i="1"/>
  <c r="DK118" i="1" s="1"/>
  <c r="DO87" i="1"/>
  <c r="DO118" i="1" s="1"/>
  <c r="B87" i="1"/>
  <c r="D87" i="1"/>
  <c r="F87" i="1"/>
  <c r="H87" i="1"/>
  <c r="J87" i="1"/>
  <c r="L87" i="1"/>
  <c r="N87" i="1"/>
  <c r="P87" i="1"/>
  <c r="R87" i="1"/>
  <c r="T87" i="1"/>
  <c r="V87" i="1"/>
  <c r="X87" i="1"/>
  <c r="Z87" i="1"/>
  <c r="AB87" i="1"/>
  <c r="AD87" i="1"/>
  <c r="AF87" i="1"/>
  <c r="AH87" i="1"/>
  <c r="AJ87" i="1"/>
  <c r="AL87" i="1"/>
  <c r="AN87" i="1"/>
  <c r="AP87" i="1"/>
  <c r="AR87" i="1"/>
  <c r="AT87" i="1"/>
  <c r="AV87" i="1"/>
  <c r="AX87" i="1"/>
  <c r="AZ87" i="1"/>
  <c r="BB87" i="1"/>
  <c r="BD87" i="1"/>
  <c r="BF87" i="1"/>
  <c r="BH87" i="1"/>
  <c r="BJ87" i="1"/>
  <c r="BL87" i="1"/>
  <c r="BL118" i="1" s="1"/>
  <c r="BN87" i="1"/>
  <c r="BP87" i="1"/>
  <c r="BP118" i="1" s="1"/>
  <c r="BR87" i="1"/>
  <c r="BT87" i="1"/>
  <c r="BT118" i="1" s="1"/>
  <c r="BV87" i="1"/>
  <c r="BX87" i="1"/>
  <c r="BX118" i="1" s="1"/>
  <c r="BZ87" i="1"/>
  <c r="CB87" i="1"/>
  <c r="CB118" i="1" s="1"/>
  <c r="CD87" i="1"/>
  <c r="CF87" i="1"/>
  <c r="CF118" i="1" s="1"/>
  <c r="CH87" i="1"/>
  <c r="CJ87" i="1"/>
  <c r="CJ118" i="1" s="1"/>
  <c r="CL87" i="1"/>
  <c r="CN87" i="1"/>
  <c r="CN118" i="1" s="1"/>
  <c r="CP87" i="1"/>
  <c r="CR87" i="1"/>
  <c r="CR118" i="1" s="1"/>
  <c r="CT87" i="1"/>
  <c r="CV87" i="1"/>
  <c r="CV118" i="1" s="1"/>
  <c r="CX87" i="1"/>
  <c r="CZ87" i="1"/>
  <c r="CZ118" i="1" s="1"/>
  <c r="DB87" i="1"/>
  <c r="DD87" i="1"/>
  <c r="DD118" i="1" s="1"/>
  <c r="DF87" i="1"/>
  <c r="DH87" i="1"/>
  <c r="DH118" i="1" s="1"/>
  <c r="DJ87" i="1"/>
  <c r="DL87" i="1"/>
  <c r="DL118" i="1" s="1"/>
  <c r="DN87" i="1"/>
  <c r="DP87" i="1"/>
  <c r="DP118" i="1" s="1"/>
  <c r="DR87" i="1"/>
  <c r="B117" i="1"/>
  <c r="F117" i="1"/>
  <c r="J117" i="1"/>
  <c r="N117" i="1"/>
  <c r="R117" i="1"/>
  <c r="V117" i="1"/>
  <c r="Z117" i="1"/>
  <c r="AD117" i="1"/>
  <c r="AH117" i="1"/>
  <c r="AL117" i="1"/>
  <c r="AP117" i="1"/>
  <c r="AT117" i="1"/>
  <c r="AX117" i="1"/>
  <c r="BB117" i="1"/>
  <c r="BF117" i="1"/>
  <c r="BJ117" i="1"/>
  <c r="BN117" i="1"/>
  <c r="BN118" i="1" s="1"/>
  <c r="BR117" i="1"/>
  <c r="D120" i="1" l="1"/>
  <c r="E119" i="1" s="1"/>
  <c r="E120" i="1" s="1"/>
  <c r="F119" i="1" s="1"/>
  <c r="F120" i="1" s="1"/>
  <c r="G119" i="1" s="1"/>
  <c r="G120" i="1" s="1"/>
  <c r="H119" i="1" s="1"/>
  <c r="BF118" i="1"/>
  <c r="AX118" i="1"/>
  <c r="AP118" i="1"/>
  <c r="AH118" i="1"/>
  <c r="Z118" i="1"/>
  <c r="R118" i="1"/>
  <c r="J118" i="1"/>
  <c r="B118" i="1"/>
  <c r="BH118" i="1"/>
  <c r="BD118" i="1"/>
  <c r="AZ118" i="1"/>
  <c r="AV118" i="1"/>
  <c r="AR118" i="1"/>
  <c r="AN118" i="1"/>
  <c r="AJ118" i="1"/>
  <c r="AF118" i="1"/>
  <c r="AB118" i="1"/>
  <c r="X118" i="1"/>
  <c r="T118" i="1"/>
  <c r="P118" i="1"/>
  <c r="L118" i="1"/>
  <c r="H118" i="1"/>
  <c r="D118" i="1"/>
  <c r="H120" i="1" l="1"/>
  <c r="I119" i="1" s="1"/>
  <c r="I120" i="1" s="1"/>
  <c r="J119" i="1" s="1"/>
  <c r="J120" i="1" s="1"/>
  <c r="K119" i="1" s="1"/>
  <c r="K120" i="1" s="1"/>
  <c r="L119" i="1" s="1"/>
  <c r="L120" i="1" s="1"/>
  <c r="M119" i="1" s="1"/>
  <c r="M120" i="1" s="1"/>
  <c r="N119" i="1" s="1"/>
  <c r="N120" i="1" s="1"/>
  <c r="O119" i="1" s="1"/>
  <c r="O120" i="1" s="1"/>
  <c r="P119" i="1" s="1"/>
  <c r="P120" i="1" s="1"/>
  <c r="Q119" i="1" s="1"/>
  <c r="Q120" i="1" s="1"/>
  <c r="R119" i="1" s="1"/>
  <c r="R120" i="1" s="1"/>
  <c r="S119" i="1" s="1"/>
  <c r="S120" i="1" s="1"/>
  <c r="T119" i="1" s="1"/>
  <c r="T120" i="1" s="1"/>
  <c r="U119" i="1" s="1"/>
  <c r="U120" i="1" s="1"/>
  <c r="V119" i="1" s="1"/>
  <c r="V120" i="1" s="1"/>
  <c r="W119" i="1" s="1"/>
  <c r="W120" i="1" s="1"/>
  <c r="X119" i="1" s="1"/>
  <c r="X120" i="1" s="1"/>
  <c r="Y119" i="1" s="1"/>
  <c r="Y120" i="1" s="1"/>
  <c r="Z119" i="1" s="1"/>
  <c r="Z120" i="1" s="1"/>
  <c r="AA119" i="1" s="1"/>
  <c r="AA120" i="1" s="1"/>
  <c r="AB119" i="1" s="1"/>
  <c r="AB120" i="1" s="1"/>
  <c r="AC119" i="1" s="1"/>
  <c r="AC120" i="1" s="1"/>
  <c r="AD119" i="1" s="1"/>
  <c r="AD120" i="1" s="1"/>
  <c r="AE119" i="1" s="1"/>
  <c r="AE120" i="1" s="1"/>
  <c r="AF119" i="1" s="1"/>
  <c r="AF120" i="1" s="1"/>
  <c r="AG119" i="1" s="1"/>
  <c r="AG120" i="1" s="1"/>
  <c r="AH119" i="1" s="1"/>
  <c r="AH120" i="1" s="1"/>
  <c r="AI119" i="1" s="1"/>
  <c r="AI120" i="1" s="1"/>
  <c r="AJ119" i="1" s="1"/>
  <c r="AJ120" i="1" s="1"/>
  <c r="AK119" i="1" s="1"/>
  <c r="AK120" i="1" s="1"/>
  <c r="AL119" i="1" s="1"/>
  <c r="AL120" i="1" s="1"/>
  <c r="AM119" i="1" s="1"/>
  <c r="AM120" i="1" s="1"/>
  <c r="AN119" i="1" s="1"/>
  <c r="AN120" i="1" s="1"/>
  <c r="AO119" i="1" s="1"/>
  <c r="AO120" i="1" s="1"/>
  <c r="AP119" i="1" s="1"/>
  <c r="AP120" i="1" s="1"/>
  <c r="AQ119" i="1" s="1"/>
  <c r="AQ120" i="1" s="1"/>
  <c r="AR119" i="1" s="1"/>
  <c r="AR120" i="1" s="1"/>
  <c r="AS119" i="1" s="1"/>
  <c r="AS120" i="1" s="1"/>
  <c r="AT119" i="1" s="1"/>
  <c r="AT120" i="1" s="1"/>
  <c r="AU119" i="1" s="1"/>
  <c r="AU120" i="1" s="1"/>
  <c r="AV119" i="1" s="1"/>
  <c r="AV120" i="1" s="1"/>
  <c r="AW119" i="1" s="1"/>
  <c r="AW120" i="1" s="1"/>
  <c r="AX119" i="1" s="1"/>
  <c r="AX120" i="1" s="1"/>
  <c r="AY119" i="1" s="1"/>
  <c r="AY120" i="1" s="1"/>
  <c r="AZ119" i="1" s="1"/>
  <c r="AZ120" i="1" s="1"/>
  <c r="BA119" i="1" s="1"/>
  <c r="BA120" i="1" s="1"/>
  <c r="BB119" i="1" s="1"/>
  <c r="BB120" i="1" s="1"/>
  <c r="BC119" i="1" s="1"/>
  <c r="BC120" i="1" s="1"/>
  <c r="BD119" i="1" s="1"/>
  <c r="BD120" i="1" s="1"/>
  <c r="BE119" i="1" s="1"/>
  <c r="BE120" i="1" s="1"/>
  <c r="BF119" i="1" s="1"/>
  <c r="BF120" i="1" s="1"/>
  <c r="BG119" i="1" s="1"/>
  <c r="BG120" i="1" s="1"/>
  <c r="BH119" i="1" s="1"/>
  <c r="BH120" i="1" s="1"/>
  <c r="BI119" i="1" s="1"/>
  <c r="BI120" i="1" s="1"/>
  <c r="BJ119" i="1" s="1"/>
  <c r="BJ120" i="1" s="1"/>
  <c r="BK119" i="1" s="1"/>
  <c r="BK120" i="1" s="1"/>
  <c r="BL119" i="1" s="1"/>
  <c r="BL120" i="1" s="1"/>
  <c r="BM119" i="1" s="1"/>
  <c r="BM120" i="1" s="1"/>
  <c r="BN119" i="1" s="1"/>
  <c r="BN120" i="1" s="1"/>
  <c r="BO119" i="1" s="1"/>
  <c r="BO120" i="1" s="1"/>
  <c r="BP119" i="1" s="1"/>
  <c r="BP120" i="1" s="1"/>
  <c r="BQ119" i="1" s="1"/>
  <c r="BQ120" i="1" s="1"/>
  <c r="BR119" i="1" s="1"/>
  <c r="BR120" i="1" s="1"/>
  <c r="BS119" i="1" s="1"/>
  <c r="BS120" i="1" s="1"/>
  <c r="BT119" i="1" s="1"/>
  <c r="BT120" i="1" s="1"/>
  <c r="BU119" i="1" s="1"/>
  <c r="BU120" i="1" s="1"/>
  <c r="BV119" i="1" s="1"/>
  <c r="BV120" i="1" s="1"/>
  <c r="BW119" i="1" s="1"/>
  <c r="BW120" i="1" s="1"/>
  <c r="BX119" i="1" s="1"/>
  <c r="BX120" i="1" s="1"/>
  <c r="BY119" i="1" s="1"/>
  <c r="BY120" i="1" s="1"/>
  <c r="BZ119" i="1" s="1"/>
  <c r="BZ120" i="1" s="1"/>
  <c r="CA119" i="1" s="1"/>
  <c r="CA120" i="1" s="1"/>
  <c r="CB119" i="1" s="1"/>
  <c r="CB120" i="1" s="1"/>
  <c r="CC119" i="1" s="1"/>
  <c r="CC120" i="1" s="1"/>
  <c r="CD119" i="1" s="1"/>
  <c r="CD120" i="1" s="1"/>
  <c r="CE119" i="1" s="1"/>
  <c r="CE120" i="1" s="1"/>
  <c r="CF119" i="1" s="1"/>
  <c r="CF120" i="1" s="1"/>
  <c r="CG119" i="1" s="1"/>
  <c r="CG120" i="1" s="1"/>
  <c r="CH119" i="1" s="1"/>
  <c r="CH120" i="1" s="1"/>
  <c r="CI119" i="1" s="1"/>
  <c r="CI120" i="1" s="1"/>
  <c r="CJ119" i="1" s="1"/>
  <c r="CJ120" i="1" s="1"/>
  <c r="CK119" i="1" s="1"/>
  <c r="CK120" i="1" s="1"/>
  <c r="CL119" i="1" s="1"/>
  <c r="CL120" i="1" s="1"/>
  <c r="CM119" i="1" s="1"/>
  <c r="CM120" i="1" s="1"/>
  <c r="CN119" i="1" s="1"/>
  <c r="CN120" i="1" s="1"/>
  <c r="CO119" i="1" s="1"/>
  <c r="CO120" i="1" s="1"/>
  <c r="CP119" i="1" s="1"/>
  <c r="CP120" i="1" s="1"/>
  <c r="CQ119" i="1" s="1"/>
  <c r="CQ120" i="1" s="1"/>
  <c r="CR119" i="1" s="1"/>
  <c r="CR120" i="1" s="1"/>
  <c r="CS119" i="1" s="1"/>
  <c r="CS120" i="1" s="1"/>
  <c r="CT119" i="1" s="1"/>
  <c r="CT120" i="1" s="1"/>
  <c r="CU119" i="1" s="1"/>
  <c r="CU120" i="1" s="1"/>
  <c r="CV119" i="1" s="1"/>
  <c r="CV120" i="1" s="1"/>
  <c r="CW119" i="1" s="1"/>
  <c r="CW120" i="1" s="1"/>
  <c r="CX119" i="1" s="1"/>
  <c r="CX120" i="1" s="1"/>
  <c r="CY119" i="1" s="1"/>
  <c r="CY120" i="1" s="1"/>
  <c r="CZ119" i="1" s="1"/>
  <c r="CZ120" i="1" s="1"/>
  <c r="DA119" i="1" s="1"/>
  <c r="DA120" i="1" s="1"/>
  <c r="DB119" i="1" s="1"/>
  <c r="DB120" i="1" s="1"/>
  <c r="DC119" i="1" s="1"/>
  <c r="DC120" i="1" s="1"/>
  <c r="DD119" i="1" s="1"/>
  <c r="DD120" i="1" s="1"/>
  <c r="DE119" i="1" s="1"/>
  <c r="DE120" i="1" s="1"/>
  <c r="DF119" i="1" s="1"/>
  <c r="DF120" i="1" s="1"/>
  <c r="DG119" i="1" s="1"/>
  <c r="DG120" i="1" s="1"/>
  <c r="DH119" i="1" s="1"/>
  <c r="DH120" i="1" s="1"/>
  <c r="DI119" i="1" s="1"/>
  <c r="DI120" i="1" s="1"/>
  <c r="DJ119" i="1" s="1"/>
  <c r="DJ120" i="1" s="1"/>
  <c r="DK119" i="1" s="1"/>
  <c r="DK120" i="1" s="1"/>
  <c r="DL119" i="1" s="1"/>
  <c r="DL120" i="1" s="1"/>
  <c r="DM119" i="1" s="1"/>
  <c r="DM120" i="1" s="1"/>
  <c r="DN119" i="1" s="1"/>
  <c r="DN120" i="1" s="1"/>
  <c r="DO119" i="1" s="1"/>
  <c r="DO120" i="1" s="1"/>
  <c r="DP119" i="1" s="1"/>
  <c r="DP120" i="1" s="1"/>
  <c r="DQ119" i="1" s="1"/>
  <c r="DQ120" i="1" s="1"/>
  <c r="DR119" i="1" s="1"/>
  <c r="DR120" i="1" s="1"/>
</calcChain>
</file>

<file path=xl/comments1.xml><?xml version="1.0" encoding="utf-8"?>
<comments xmlns="http://schemas.openxmlformats.org/spreadsheetml/2006/main">
  <authors>
    <author>Автор</author>
  </authors>
  <commentList>
    <comment ref="B7" authorId="0" shapeId="0">
      <text>
        <r>
          <rPr>
            <b/>
            <sz val="9"/>
            <color indexed="81"/>
            <rFont val="Tahoma"/>
            <family val="2"/>
            <charset val="204"/>
          </rPr>
          <t>Вкажіть валюту, в якій складається прогноз руху грошових коштів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  <charset val="204"/>
          </rPr>
          <t>Вказати одиницю виміру продаваємої продукці</t>
        </r>
        <r>
          <rPr>
            <sz val="9"/>
            <color indexed="81"/>
            <rFont val="Tahoma"/>
            <family val="2"/>
            <charset val="204"/>
          </rPr>
          <t>ї: шт., тон, кв.м. тощо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  <charset val="204"/>
          </rPr>
          <t>Оберіть, чи вказує позичальник виручку від реалізації з ПДВ, чи вказує її без ПДВ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  <charset val="204"/>
          </rPr>
          <t>Оберіть розрахунковий період вихідних даних бізнес-плану позичальника</t>
        </r>
      </text>
    </comment>
    <comment ref="B15" authorId="0" shapeId="0">
      <text>
        <r>
          <rPr>
            <sz val="9"/>
            <color indexed="81"/>
            <rFont val="Tahoma"/>
            <family val="2"/>
            <charset val="204"/>
          </rPr>
          <t>вказати період фактичної інформації</t>
        </r>
      </text>
    </comment>
    <comment ref="B120" authorId="0" shapeId="0">
      <text>
        <r>
          <rPr>
            <b/>
            <sz val="9"/>
            <color indexed="81"/>
            <rFont val="Tahoma"/>
            <family val="2"/>
            <charset val="204"/>
          </rPr>
          <t>Грошові кошти на кінець періоду, в разі відсутності приймається в 0</t>
        </r>
      </text>
    </comment>
  </commentList>
</comments>
</file>

<file path=xl/sharedStrings.xml><?xml version="1.0" encoding="utf-8"?>
<sst xmlns="http://schemas.openxmlformats.org/spreadsheetml/2006/main" count="217" uniqueCount="88">
  <si>
    <t>Підлягають заповненню комірки жовтого кольору, обов'язково повинна бути заповнена кожна комірка першої таблиці (вхідні данні)</t>
  </si>
  <si>
    <t>Надходження та витрати заповнюються з позитивними знаками</t>
  </si>
  <si>
    <t>Прогноз розраховано максимально на 120 місяців, або 40 кварталів, або 10 років</t>
  </si>
  <si>
    <t>Непотрібні рядки/стовпчики задля зручності та лаконічності необхідно приховувати або видаляти.</t>
  </si>
  <si>
    <t>Назва компанії</t>
  </si>
  <si>
    <t>Валюта кеш-фло</t>
  </si>
  <si>
    <t>обмінний курс (якщо прогноз в іноземній валюті)</t>
  </si>
  <si>
    <t>Одиниця виміру</t>
  </si>
  <si>
    <t>Σ виручки від реалізації товарів вказана:</t>
  </si>
  <si>
    <t>Розрахунковий період бізнес-плану</t>
  </si>
  <si>
    <t>помісячний</t>
  </si>
  <si>
    <t>Факт</t>
  </si>
  <si>
    <t>План</t>
  </si>
  <si>
    <t>порядковий місяць (квартал, рік) кредитування</t>
  </si>
  <si>
    <t>місяць кредитування (дати)</t>
  </si>
  <si>
    <t>Сер.ціна на товари</t>
  </si>
  <si>
    <t>ОПЕРАЦІЙНА ДІЯЛЬНІСТЬ</t>
  </si>
  <si>
    <t>Надходження грошових коштів</t>
  </si>
  <si>
    <t>виручка від реалізації:</t>
  </si>
  <si>
    <t>товар 1</t>
  </si>
  <si>
    <t>товар 2</t>
  </si>
  <si>
    <t>товар 3</t>
  </si>
  <si>
    <t>товар 4</t>
  </si>
  <si>
    <t>товар 5</t>
  </si>
  <si>
    <t>Інша виручка*</t>
  </si>
  <si>
    <t>Збільшення кредиторської заборгованості</t>
  </si>
  <si>
    <t>Погашення дебіторської заборгованості</t>
  </si>
  <si>
    <t>Вибуття грошових коштів</t>
  </si>
  <si>
    <t>Закупівля сировини та матеріалів:</t>
  </si>
  <si>
    <t>сировина 1</t>
  </si>
  <si>
    <t>сировина 2</t>
  </si>
  <si>
    <t>сировина 3</t>
  </si>
  <si>
    <t>сировина 4</t>
  </si>
  <si>
    <t>сировина 5</t>
  </si>
  <si>
    <t>Інша сировина*</t>
  </si>
  <si>
    <t>Витрати на ремонт активів</t>
  </si>
  <si>
    <t>Інши виробничі витрати</t>
  </si>
  <si>
    <t>Погашення кредиторської заборгованості</t>
  </si>
  <si>
    <t>Збільшення дебіторської заборгованості</t>
  </si>
  <si>
    <t>Адміністративні витрати</t>
  </si>
  <si>
    <t>Зарплата з нарахуваннями</t>
  </si>
  <si>
    <t>Командир. та представницькі витрати</t>
  </si>
  <si>
    <t>Витрати на збут</t>
  </si>
  <si>
    <t>Платежі по операційному лізінгу/оренді</t>
  </si>
  <si>
    <t>Інші операційні витрати</t>
  </si>
  <si>
    <t>Сплачені податки та \збори (за виключенням ПДВ)</t>
  </si>
  <si>
    <t>ПДВ (якщо реалізація вказана з ПДВ)</t>
  </si>
  <si>
    <t>Податок на прибуток</t>
  </si>
  <si>
    <t>Чистий грошовий потік від операційної діяльності</t>
  </si>
  <si>
    <t>ІНВЕСТИЦІЙНА ДІЯЛЬНІСТЬ</t>
  </si>
  <si>
    <t>Продаж інвестицій</t>
  </si>
  <si>
    <t>Продаж ЦП</t>
  </si>
  <si>
    <t>Дивіденди отримані</t>
  </si>
  <si>
    <t>Проценти отримані</t>
  </si>
  <si>
    <t>Продаж активів:</t>
  </si>
  <si>
    <t>нематеріальні активи</t>
  </si>
  <si>
    <t>земля та споруди</t>
  </si>
  <si>
    <t>обладнання</t>
  </si>
  <si>
    <t>транспортні засоби</t>
  </si>
  <si>
    <t>інше</t>
  </si>
  <si>
    <t>Інші надходження від інвестиційної діяльності</t>
  </si>
  <si>
    <t>Інвестиції</t>
  </si>
  <si>
    <t>Купівля ЦП</t>
  </si>
  <si>
    <t>Купівля активів:</t>
  </si>
  <si>
    <t>Модернізація та вдосконалення активів</t>
  </si>
  <si>
    <t>Платежі по фінансовому лізингу/оренді</t>
  </si>
  <si>
    <t>Інші витрати по інвест.діяльності</t>
  </si>
  <si>
    <t>Чистий грошовий потік від інвестиційної діяльності</t>
  </si>
  <si>
    <t>ФІНАНСОВА ДІЯЛЬНІСТЬ</t>
  </si>
  <si>
    <t>Збільшення статутного капіталу</t>
  </si>
  <si>
    <t>Фінансова допомога</t>
  </si>
  <si>
    <t>Випуск власних ЦП</t>
  </si>
  <si>
    <t>Отримання кредитів:</t>
  </si>
  <si>
    <t>Ощадбанк</t>
  </si>
  <si>
    <t>Банк 1</t>
  </si>
  <si>
    <t>Банк 2</t>
  </si>
  <si>
    <t>Банк 3</t>
  </si>
  <si>
    <t>Банк 4</t>
  </si>
  <si>
    <t>Інші фінансові доходи</t>
  </si>
  <si>
    <t>Викуп власних ЦП</t>
  </si>
  <si>
    <t>Дивіденди сплачені</t>
  </si>
  <si>
    <t>Погашення кредитів:</t>
  </si>
  <si>
    <t>Проценти по кредитах:</t>
  </si>
  <si>
    <t>Інші фінансові витрати</t>
  </si>
  <si>
    <t>Чистий грошовий потік від фінансової діяльності</t>
  </si>
  <si>
    <t>Чистий грошовий потік</t>
  </si>
  <si>
    <t>грошові кошти та їх еквіваленти на початок періоду</t>
  </si>
  <si>
    <t>грошові кошти та їх еквіваленти на кінець періоду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</si>
</sst>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indexed="12"/>
      <name val="Arial Cyr"/>
      <charset val="204"/>
    </font>
    <font>
      <sz val="8"/>
      <name val="Arial Cyr"/>
      <charset val="204"/>
    </font>
    <font>
      <b/>
      <i/>
      <sz val="8"/>
      <name val="Arial CYR"/>
      <charset val="204"/>
    </font>
    <font>
      <b/>
      <sz val="8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color indexed="63"/>
      <name val="Arial Cyr"/>
      <charset val="204"/>
    </font>
    <font>
      <sz val="7"/>
      <color indexed="63"/>
      <name val="Arial Cyr"/>
      <charset val="204"/>
    </font>
    <font>
      <b/>
      <sz val="9"/>
      <name val="Arial CYR"/>
      <charset val="204"/>
    </font>
    <font>
      <b/>
      <i/>
      <sz val="9"/>
      <name val="Arial CYR"/>
      <charset val="204"/>
    </font>
    <font>
      <b/>
      <sz val="9"/>
      <color indexed="57"/>
      <name val="Arial Cyr"/>
      <family val="2"/>
      <charset val="204"/>
    </font>
    <font>
      <sz val="8"/>
      <color indexed="9"/>
      <name val="Arial Cyr"/>
      <charset val="204"/>
    </font>
    <font>
      <i/>
      <sz val="8"/>
      <name val="Arial Cyr"/>
      <family val="2"/>
      <charset val="204"/>
    </font>
    <font>
      <i/>
      <sz val="8"/>
      <name val="Arial CYR"/>
      <charset val="204"/>
    </font>
    <font>
      <sz val="7"/>
      <name val="Arial Cyr"/>
      <charset val="204"/>
    </font>
    <font>
      <b/>
      <sz val="8"/>
      <color indexed="10"/>
      <name val="Arial Cyr"/>
      <charset val="204"/>
    </font>
    <font>
      <i/>
      <sz val="8"/>
      <color indexed="10"/>
      <name val="Arial Cyr"/>
      <charset val="204"/>
    </font>
    <font>
      <sz val="7"/>
      <color indexed="10"/>
      <name val="Arial Cyr"/>
      <charset val="204"/>
    </font>
    <font>
      <sz val="8"/>
      <color indexed="10"/>
      <name val="Arial Cyr"/>
      <charset val="204"/>
    </font>
    <font>
      <b/>
      <sz val="12"/>
      <color indexed="9"/>
      <name val="Arial Cyr"/>
      <charset val="204"/>
    </font>
    <font>
      <b/>
      <sz val="10"/>
      <color indexed="9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gray0625">
        <bgColor indexed="41"/>
      </patternFill>
    </fill>
    <fill>
      <patternFill patternType="gray0625">
        <b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8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ck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 applyFill="1" applyBorder="1" applyAlignment="1" applyProtection="1">
      <protection locked="0"/>
    </xf>
    <xf numFmtId="0" fontId="0" fillId="2" borderId="0" xfId="0" applyFill="1" applyBorder="1"/>
    <xf numFmtId="3" fontId="3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right" indent="1"/>
      <protection locked="0"/>
    </xf>
    <xf numFmtId="0" fontId="0" fillId="2" borderId="1" xfId="0" applyNumberFormat="1" applyFill="1" applyBorder="1" applyAlignment="1" applyProtection="1">
      <alignment horizontal="center"/>
    </xf>
    <xf numFmtId="0" fontId="0" fillId="2" borderId="2" xfId="0" applyNumberFormat="1" applyFill="1" applyBorder="1" applyAlignment="1" applyProtection="1">
      <alignment horizontal="center"/>
    </xf>
    <xf numFmtId="0" fontId="0" fillId="2" borderId="3" xfId="0" applyNumberFormat="1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left" wrapText="1"/>
      <protection locked="0"/>
    </xf>
    <xf numFmtId="0" fontId="0" fillId="3" borderId="2" xfId="0" applyFill="1" applyBorder="1" applyAlignment="1" applyProtection="1">
      <alignment horizontal="left" wrapText="1"/>
      <protection locked="0"/>
    </xf>
    <xf numFmtId="0" fontId="0" fillId="3" borderId="3" xfId="0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Alignment="1" applyProtection="1">
      <alignment horizontal="left" wrapText="1"/>
      <protection locked="0"/>
    </xf>
    <xf numFmtId="2" fontId="0" fillId="3" borderId="2" xfId="0" applyNumberFormat="1" applyFill="1" applyBorder="1" applyAlignment="1" applyProtection="1">
      <alignment horizontal="left" wrapText="1"/>
      <protection locked="0"/>
    </xf>
    <xf numFmtId="2" fontId="0" fillId="3" borderId="3" xfId="0" applyNumberFormat="1" applyFill="1" applyBorder="1" applyAlignment="1" applyProtection="1">
      <alignment horizontal="left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2" xfId="0" applyFill="1" applyBorder="1" applyAlignment="1" applyProtection="1">
      <alignment horizontal="center" wrapText="1"/>
      <protection locked="0"/>
    </xf>
    <xf numFmtId="0" fontId="0" fillId="3" borderId="3" xfId="0" applyFill="1" applyBorder="1" applyAlignment="1" applyProtection="1">
      <alignment horizontal="center" wrapText="1"/>
      <protection locked="0"/>
    </xf>
    <xf numFmtId="0" fontId="5" fillId="2" borderId="0" xfId="0" applyFont="1" applyFill="1" applyBorder="1" applyAlignment="1" applyProtection="1">
      <alignment horizontal="right"/>
      <protection locked="0"/>
    </xf>
    <xf numFmtId="10" fontId="6" fillId="2" borderId="0" xfId="1" applyNumberFormat="1" applyFont="1" applyFill="1" applyBorder="1"/>
    <xf numFmtId="0" fontId="7" fillId="2" borderId="0" xfId="0" applyFont="1" applyFill="1" applyBorder="1"/>
    <xf numFmtId="0" fontId="0" fillId="4" borderId="4" xfId="0" applyFill="1" applyBorder="1"/>
    <xf numFmtId="3" fontId="8" fillId="4" borderId="5" xfId="0" applyNumberFormat="1" applyFont="1" applyFill="1" applyBorder="1" applyAlignment="1" applyProtection="1">
      <alignment horizontal="center"/>
      <protection locked="0"/>
    </xf>
    <xf numFmtId="3" fontId="8" fillId="4" borderId="6" xfId="0" applyNumberFormat="1" applyFont="1" applyFill="1" applyBorder="1" applyAlignment="1" applyProtection="1">
      <alignment horizontal="center"/>
      <protection locked="0"/>
    </xf>
    <xf numFmtId="3" fontId="8" fillId="4" borderId="7" xfId="0" applyNumberFormat="1" applyFont="1" applyFill="1" applyBorder="1" applyAlignment="1" applyProtection="1">
      <alignment horizontal="center"/>
      <protection locked="0"/>
    </xf>
    <xf numFmtId="0" fontId="9" fillId="4" borderId="8" xfId="0" applyFont="1" applyFill="1" applyBorder="1" applyAlignment="1" applyProtection="1">
      <alignment horizontal="left" wrapText="1"/>
      <protection locked="0"/>
    </xf>
    <xf numFmtId="3" fontId="9" fillId="3" borderId="9" xfId="0" applyNumberFormat="1" applyFont="1" applyFill="1" applyBorder="1" applyAlignment="1" applyProtection="1">
      <alignment horizontal="center"/>
      <protection locked="0"/>
    </xf>
    <xf numFmtId="3" fontId="9" fillId="4" borderId="0" xfId="0" applyNumberFormat="1" applyFont="1" applyFill="1" applyBorder="1" applyAlignment="1" applyProtection="1">
      <alignment horizontal="center"/>
      <protection locked="0"/>
    </xf>
    <xf numFmtId="0" fontId="9" fillId="4" borderId="10" xfId="0" applyFont="1" applyFill="1" applyBorder="1" applyAlignment="1" applyProtection="1">
      <alignment horizontal="left" wrapText="1"/>
      <protection locked="0"/>
    </xf>
    <xf numFmtId="3" fontId="9" fillId="3" borderId="11" xfId="0" applyNumberFormat="1" applyFont="1" applyFill="1" applyBorder="1" applyAlignment="1" applyProtection="1">
      <alignment horizontal="center"/>
      <protection locked="0"/>
    </xf>
    <xf numFmtId="164" fontId="9" fillId="3" borderId="12" xfId="0" applyNumberFormat="1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left" vertical="center" wrapText="1"/>
    </xf>
    <xf numFmtId="3" fontId="10" fillId="5" borderId="14" xfId="0" applyNumberFormat="1" applyFont="1" applyFill="1" applyBorder="1" applyProtection="1"/>
    <xf numFmtId="3" fontId="10" fillId="5" borderId="15" xfId="0" applyNumberFormat="1" applyFont="1" applyFill="1" applyBorder="1" applyProtection="1"/>
    <xf numFmtId="3" fontId="10" fillId="5" borderId="16" xfId="0" applyNumberFormat="1" applyFont="1" applyFill="1" applyBorder="1" applyProtection="1"/>
    <xf numFmtId="3" fontId="10" fillId="5" borderId="17" xfId="0" applyNumberFormat="1" applyFont="1" applyFill="1" applyBorder="1" applyProtection="1"/>
    <xf numFmtId="0" fontId="3" fillId="4" borderId="8" xfId="0" applyFont="1" applyFill="1" applyBorder="1" applyAlignment="1" applyProtection="1">
      <alignment horizontal="right" vertical="center" wrapText="1" indent="2"/>
      <protection locked="0"/>
    </xf>
    <xf numFmtId="3" fontId="3" fillId="3" borderId="9" xfId="0" applyNumberFormat="1" applyFont="1" applyFill="1" applyBorder="1" applyProtection="1">
      <protection locked="0"/>
    </xf>
    <xf numFmtId="3" fontId="3" fillId="3" borderId="0" xfId="0" applyNumberFormat="1" applyFont="1" applyFill="1" applyBorder="1" applyProtection="1">
      <protection locked="0"/>
    </xf>
    <xf numFmtId="3" fontId="3" fillId="3" borderId="18" xfId="0" applyNumberFormat="1" applyFont="1" applyFill="1" applyBorder="1" applyProtection="1">
      <protection locked="0"/>
    </xf>
    <xf numFmtId="3" fontId="3" fillId="3" borderId="19" xfId="0" applyNumberFormat="1" applyFont="1" applyFill="1" applyBorder="1" applyProtection="1">
      <protection locked="0"/>
    </xf>
    <xf numFmtId="0" fontId="3" fillId="4" borderId="20" xfId="0" applyFont="1" applyFill="1" applyBorder="1" applyAlignment="1" applyProtection="1">
      <alignment horizontal="right" vertical="center" wrapText="1" indent="2"/>
      <protection locked="0"/>
    </xf>
    <xf numFmtId="3" fontId="3" fillId="3" borderId="21" xfId="0" applyNumberFormat="1" applyFont="1" applyFill="1" applyBorder="1" applyProtection="1">
      <protection locked="0"/>
    </xf>
    <xf numFmtId="3" fontId="3" fillId="3" borderId="22" xfId="0" applyNumberFormat="1" applyFont="1" applyFill="1" applyBorder="1" applyProtection="1">
      <protection locked="0"/>
    </xf>
    <xf numFmtId="3" fontId="3" fillId="3" borderId="23" xfId="0" applyNumberFormat="1" applyFont="1" applyFill="1" applyBorder="1" applyProtection="1">
      <protection locked="0"/>
    </xf>
    <xf numFmtId="3" fontId="3" fillId="3" borderId="24" xfId="0" applyNumberFormat="1" applyFont="1" applyFill="1" applyBorder="1" applyProtection="1">
      <protection locked="0"/>
    </xf>
    <xf numFmtId="0" fontId="10" fillId="5" borderId="25" xfId="0" applyFont="1" applyFill="1" applyBorder="1" applyAlignment="1" applyProtection="1">
      <alignment horizontal="left" vertical="center" wrapText="1"/>
    </xf>
    <xf numFmtId="3" fontId="11" fillId="5" borderId="26" xfId="0" applyNumberFormat="1" applyFont="1" applyFill="1" applyBorder="1" applyProtection="1"/>
    <xf numFmtId="3" fontId="11" fillId="5" borderId="27" xfId="0" applyNumberFormat="1" applyFont="1" applyFill="1" applyBorder="1" applyProtection="1"/>
    <xf numFmtId="3" fontId="11" fillId="5" borderId="28" xfId="0" applyNumberFormat="1" applyFont="1" applyFill="1" applyBorder="1" applyProtection="1"/>
    <xf numFmtId="0" fontId="3" fillId="4" borderId="10" xfId="0" applyFont="1" applyFill="1" applyBorder="1" applyAlignment="1" applyProtection="1">
      <alignment horizontal="right" vertical="center" wrapText="1" indent="2"/>
      <protection locked="0"/>
    </xf>
    <xf numFmtId="3" fontId="3" fillId="3" borderId="11" xfId="0" applyNumberFormat="1" applyFont="1" applyFill="1" applyBorder="1" applyProtection="1">
      <protection locked="0"/>
    </xf>
    <xf numFmtId="3" fontId="3" fillId="3" borderId="12" xfId="0" applyNumberFormat="1" applyFont="1" applyFill="1" applyBorder="1" applyProtection="1">
      <protection locked="0"/>
    </xf>
    <xf numFmtId="3" fontId="3" fillId="3" borderId="29" xfId="0" applyNumberFormat="1" applyFont="1" applyFill="1" applyBorder="1" applyProtection="1">
      <protection locked="0"/>
    </xf>
    <xf numFmtId="3" fontId="3" fillId="3" borderId="30" xfId="0" applyNumberFormat="1" applyFont="1" applyFill="1" applyBorder="1" applyProtection="1">
      <protection locked="0"/>
    </xf>
    <xf numFmtId="0" fontId="12" fillId="4" borderId="8" xfId="0" applyFont="1" applyFill="1" applyBorder="1" applyAlignment="1" applyProtection="1">
      <alignment vertical="center" wrapText="1"/>
      <protection locked="0"/>
    </xf>
    <xf numFmtId="3" fontId="13" fillId="6" borderId="9" xfId="0" applyNumberFormat="1" applyFont="1" applyFill="1" applyBorder="1" applyProtection="1">
      <protection locked="0"/>
    </xf>
    <xf numFmtId="3" fontId="13" fillId="6" borderId="0" xfId="0" applyNumberFormat="1" applyFont="1" applyFill="1" applyBorder="1" applyProtection="1">
      <protection locked="0"/>
    </xf>
    <xf numFmtId="3" fontId="13" fillId="6" borderId="18" xfId="0" applyNumberFormat="1" applyFont="1" applyFill="1" applyBorder="1" applyProtection="1">
      <protection locked="0"/>
    </xf>
    <xf numFmtId="3" fontId="13" fillId="6" borderId="19" xfId="0" applyNumberFormat="1" applyFont="1" applyFill="1" applyBorder="1" applyProtection="1">
      <protection locked="0"/>
    </xf>
    <xf numFmtId="0" fontId="5" fillId="4" borderId="31" xfId="0" applyFont="1" applyFill="1" applyBorder="1" applyAlignment="1" applyProtection="1">
      <alignment horizontal="left" vertical="center" wrapText="1" indent="2"/>
    </xf>
    <xf numFmtId="3" fontId="5" fillId="4" borderId="32" xfId="0" applyNumberFormat="1" applyFont="1" applyFill="1" applyBorder="1" applyProtection="1"/>
    <xf numFmtId="3" fontId="5" fillId="4" borderId="33" xfId="0" applyNumberFormat="1" applyFont="1" applyFill="1" applyBorder="1" applyProtection="1"/>
    <xf numFmtId="3" fontId="5" fillId="4" borderId="34" xfId="0" applyNumberFormat="1" applyFont="1" applyFill="1" applyBorder="1" applyProtection="1"/>
    <xf numFmtId="3" fontId="5" fillId="4" borderId="35" xfId="0" applyNumberFormat="1" applyFont="1" applyFill="1" applyBorder="1" applyProtection="1"/>
    <xf numFmtId="0" fontId="14" fillId="4" borderId="8" xfId="0" applyFont="1" applyFill="1" applyBorder="1" applyAlignment="1" applyProtection="1">
      <alignment horizontal="right" vertical="center" wrapText="1" indent="2"/>
    </xf>
    <xf numFmtId="3" fontId="15" fillId="4" borderId="9" xfId="0" applyNumberFormat="1" applyFont="1" applyFill="1" applyBorder="1" applyProtection="1"/>
    <xf numFmtId="3" fontId="15" fillId="4" borderId="0" xfId="0" applyNumberFormat="1" applyFont="1" applyFill="1" applyBorder="1" applyProtection="1">
      <protection locked="0"/>
    </xf>
    <xf numFmtId="0" fontId="16" fillId="3" borderId="8" xfId="0" applyFont="1" applyFill="1" applyBorder="1" applyAlignment="1" applyProtection="1">
      <alignment horizontal="right" vertical="center" wrapText="1" indent="4"/>
      <protection locked="0"/>
    </xf>
    <xf numFmtId="3" fontId="16" fillId="3" borderId="9" xfId="0" applyNumberFormat="1" applyFont="1" applyFill="1" applyBorder="1" applyProtection="1">
      <protection locked="0"/>
    </xf>
    <xf numFmtId="3" fontId="16" fillId="4" borderId="0" xfId="0" applyNumberFormat="1" applyFont="1" applyFill="1" applyBorder="1" applyProtection="1">
      <protection locked="0"/>
    </xf>
    <xf numFmtId="3" fontId="16" fillId="4" borderId="18" xfId="0" applyNumberFormat="1" applyFont="1" applyFill="1" applyBorder="1" applyProtection="1">
      <protection locked="0"/>
    </xf>
    <xf numFmtId="3" fontId="16" fillId="4" borderId="19" xfId="0" applyNumberFormat="1" applyFont="1" applyFill="1" applyBorder="1" applyProtection="1">
      <protection locked="0"/>
    </xf>
    <xf numFmtId="0" fontId="14" fillId="4" borderId="8" xfId="0" applyFont="1" applyFill="1" applyBorder="1" applyAlignment="1" applyProtection="1">
      <alignment horizontal="right" vertical="center" wrapText="1" indent="2"/>
      <protection locked="0"/>
    </xf>
    <xf numFmtId="3" fontId="15" fillId="3" borderId="9" xfId="0" applyNumberFormat="1" applyFont="1" applyFill="1" applyBorder="1" applyProtection="1">
      <protection locked="0"/>
    </xf>
    <xf numFmtId="3" fontId="15" fillId="3" borderId="0" xfId="0" applyNumberFormat="1" applyFont="1" applyFill="1" applyBorder="1" applyProtection="1">
      <protection locked="0"/>
    </xf>
    <xf numFmtId="3" fontId="15" fillId="3" borderId="18" xfId="0" applyNumberFormat="1" applyFont="1" applyFill="1" applyBorder="1" applyProtection="1">
      <protection locked="0"/>
    </xf>
    <xf numFmtId="3" fontId="15" fillId="3" borderId="19" xfId="0" applyNumberFormat="1" applyFont="1" applyFill="1" applyBorder="1" applyProtection="1">
      <protection locked="0"/>
    </xf>
    <xf numFmtId="3" fontId="17" fillId="4" borderId="32" xfId="0" applyNumberFormat="1" applyFont="1" applyFill="1" applyBorder="1" applyProtection="1"/>
    <xf numFmtId="3" fontId="17" fillId="4" borderId="33" xfId="0" applyNumberFormat="1" applyFont="1" applyFill="1" applyBorder="1" applyProtection="1"/>
    <xf numFmtId="3" fontId="17" fillId="4" borderId="34" xfId="0" applyNumberFormat="1" applyFont="1" applyFill="1" applyBorder="1" applyProtection="1"/>
    <xf numFmtId="3" fontId="17" fillId="4" borderId="35" xfId="0" applyNumberFormat="1" applyFont="1" applyFill="1" applyBorder="1" applyProtection="1"/>
    <xf numFmtId="3" fontId="18" fillId="4" borderId="9" xfId="0" applyNumberFormat="1" applyFont="1" applyFill="1" applyBorder="1" applyProtection="1"/>
    <xf numFmtId="3" fontId="18" fillId="4" borderId="0" xfId="0" applyNumberFormat="1" applyFont="1" applyFill="1" applyBorder="1" applyProtection="1"/>
    <xf numFmtId="3" fontId="18" fillId="4" borderId="18" xfId="0" applyNumberFormat="1" applyFont="1" applyFill="1" applyBorder="1" applyProtection="1"/>
    <xf numFmtId="3" fontId="18" fillId="4" borderId="19" xfId="0" applyNumberFormat="1" applyFont="1" applyFill="1" applyBorder="1" applyProtection="1"/>
    <xf numFmtId="3" fontId="19" fillId="3" borderId="9" xfId="0" applyNumberFormat="1" applyFont="1" applyFill="1" applyBorder="1" applyProtection="1">
      <protection locked="0"/>
    </xf>
    <xf numFmtId="3" fontId="19" fillId="3" borderId="0" xfId="0" applyNumberFormat="1" applyFont="1" applyFill="1" applyBorder="1" applyProtection="1">
      <protection locked="0"/>
    </xf>
    <xf numFmtId="3" fontId="19" fillId="3" borderId="18" xfId="0" applyNumberFormat="1" applyFont="1" applyFill="1" applyBorder="1" applyProtection="1">
      <protection locked="0"/>
    </xf>
    <xf numFmtId="3" fontId="19" fillId="3" borderId="19" xfId="0" applyNumberFormat="1" applyFont="1" applyFill="1" applyBorder="1" applyProtection="1">
      <protection locked="0"/>
    </xf>
    <xf numFmtId="3" fontId="18" fillId="3" borderId="9" xfId="0" applyNumberFormat="1" applyFont="1" applyFill="1" applyBorder="1" applyProtection="1">
      <protection locked="0"/>
    </xf>
    <xf numFmtId="3" fontId="18" fillId="3" borderId="0" xfId="0" applyNumberFormat="1" applyFont="1" applyFill="1" applyBorder="1" applyProtection="1">
      <protection locked="0"/>
    </xf>
    <xf numFmtId="3" fontId="18" fillId="3" borderId="18" xfId="0" applyNumberFormat="1" applyFont="1" applyFill="1" applyBorder="1" applyProtection="1">
      <protection locked="0"/>
    </xf>
    <xf numFmtId="3" fontId="18" fillId="3" borderId="19" xfId="0" applyNumberFormat="1" applyFont="1" applyFill="1" applyBorder="1" applyProtection="1">
      <protection locked="0"/>
    </xf>
    <xf numFmtId="3" fontId="18" fillId="4" borderId="0" xfId="0" applyNumberFormat="1" applyFont="1" applyFill="1" applyBorder="1" applyProtection="1">
      <protection locked="0"/>
    </xf>
    <xf numFmtId="3" fontId="20" fillId="3" borderId="9" xfId="0" applyNumberFormat="1" applyFont="1" applyFill="1" applyBorder="1" applyProtection="1">
      <protection locked="0"/>
    </xf>
    <xf numFmtId="0" fontId="7" fillId="5" borderId="36" xfId="0" applyFont="1" applyFill="1" applyBorder="1" applyAlignment="1" applyProtection="1">
      <alignment vertical="center" wrapText="1"/>
    </xf>
    <xf numFmtId="3" fontId="7" fillId="5" borderId="37" xfId="0" applyNumberFormat="1" applyFont="1" applyFill="1" applyBorder="1" applyAlignment="1" applyProtection="1">
      <alignment vertical="center"/>
    </xf>
    <xf numFmtId="3" fontId="7" fillId="5" borderId="38" xfId="0" applyNumberFormat="1" applyFont="1" applyFill="1" applyBorder="1" applyAlignment="1" applyProtection="1">
      <alignment vertical="center"/>
    </xf>
    <xf numFmtId="3" fontId="7" fillId="5" borderId="39" xfId="0" applyNumberFormat="1" applyFont="1" applyFill="1" applyBorder="1" applyAlignment="1" applyProtection="1">
      <alignment vertical="center"/>
    </xf>
    <xf numFmtId="3" fontId="7" fillId="5" borderId="40" xfId="0" applyNumberFormat="1" applyFont="1" applyFill="1" applyBorder="1" applyAlignment="1" applyProtection="1">
      <alignment vertical="center"/>
    </xf>
    <xf numFmtId="3" fontId="13" fillId="7" borderId="9" xfId="0" applyNumberFormat="1" applyFont="1" applyFill="1" applyBorder="1" applyProtection="1">
      <protection locked="0"/>
    </xf>
    <xf numFmtId="3" fontId="13" fillId="7" borderId="0" xfId="0" applyNumberFormat="1" applyFont="1" applyFill="1" applyBorder="1" applyProtection="1">
      <protection locked="0"/>
    </xf>
    <xf numFmtId="3" fontId="13" fillId="7" borderId="18" xfId="0" applyNumberFormat="1" applyFont="1" applyFill="1" applyBorder="1" applyProtection="1">
      <protection locked="0"/>
    </xf>
    <xf numFmtId="3" fontId="13" fillId="7" borderId="19" xfId="0" applyNumberFormat="1" applyFont="1" applyFill="1" applyBorder="1" applyProtection="1">
      <protection locked="0"/>
    </xf>
    <xf numFmtId="3" fontId="5" fillId="8" borderId="32" xfId="0" applyNumberFormat="1" applyFont="1" applyFill="1" applyBorder="1" applyProtection="1"/>
    <xf numFmtId="3" fontId="5" fillId="8" borderId="33" xfId="0" applyNumberFormat="1" applyFont="1" applyFill="1" applyBorder="1" applyProtection="1"/>
    <xf numFmtId="3" fontId="5" fillId="8" borderId="34" xfId="0" applyNumberFormat="1" applyFont="1" applyFill="1" applyBorder="1" applyProtection="1"/>
    <xf numFmtId="3" fontId="5" fillId="8" borderId="35" xfId="0" applyNumberFormat="1" applyFont="1" applyFill="1" applyBorder="1" applyProtection="1"/>
    <xf numFmtId="3" fontId="15" fillId="8" borderId="9" xfId="0" applyNumberFormat="1" applyFont="1" applyFill="1" applyBorder="1" applyProtection="1"/>
    <xf numFmtId="3" fontId="15" fillId="8" borderId="0" xfId="0" applyNumberFormat="1" applyFont="1" applyFill="1" applyBorder="1" applyProtection="1"/>
    <xf numFmtId="3" fontId="15" fillId="8" borderId="18" xfId="0" applyNumberFormat="1" applyFont="1" applyFill="1" applyBorder="1" applyProtection="1"/>
    <xf numFmtId="3" fontId="15" fillId="8" borderId="19" xfId="0" applyNumberFormat="1" applyFont="1" applyFill="1" applyBorder="1" applyProtection="1"/>
    <xf numFmtId="0" fontId="16" fillId="4" borderId="8" xfId="0" applyFont="1" applyFill="1" applyBorder="1" applyAlignment="1" applyProtection="1">
      <alignment horizontal="right" vertical="center" wrapText="1" indent="4"/>
      <protection locked="0"/>
    </xf>
    <xf numFmtId="3" fontId="16" fillId="3" borderId="0" xfId="0" applyNumberFormat="1" applyFont="1" applyFill="1" applyBorder="1" applyProtection="1">
      <protection locked="0"/>
    </xf>
    <xf numFmtId="3" fontId="16" fillId="3" borderId="18" xfId="0" applyNumberFormat="1" applyFont="1" applyFill="1" applyBorder="1" applyProtection="1">
      <protection locked="0"/>
    </xf>
    <xf numFmtId="3" fontId="16" fillId="3" borderId="19" xfId="0" applyNumberFormat="1" applyFont="1" applyFill="1" applyBorder="1" applyProtection="1">
      <protection locked="0"/>
    </xf>
    <xf numFmtId="3" fontId="17" fillId="8" borderId="32" xfId="0" applyNumberFormat="1" applyFont="1" applyFill="1" applyBorder="1" applyProtection="1"/>
    <xf numFmtId="3" fontId="17" fillId="8" borderId="33" xfId="0" applyNumberFormat="1" applyFont="1" applyFill="1" applyBorder="1" applyProtection="1"/>
    <xf numFmtId="3" fontId="17" fillId="8" borderId="34" xfId="0" applyNumberFormat="1" applyFont="1" applyFill="1" applyBorder="1" applyProtection="1"/>
    <xf numFmtId="3" fontId="17" fillId="8" borderId="35" xfId="0" applyNumberFormat="1" applyFont="1" applyFill="1" applyBorder="1" applyProtection="1"/>
    <xf numFmtId="3" fontId="18" fillId="8" borderId="9" xfId="0" applyNumberFormat="1" applyFont="1" applyFill="1" applyBorder="1" applyProtection="1"/>
    <xf numFmtId="3" fontId="18" fillId="8" borderId="0" xfId="0" applyNumberFormat="1" applyFont="1" applyFill="1" applyBorder="1" applyProtection="1"/>
    <xf numFmtId="3" fontId="18" fillId="8" borderId="18" xfId="0" applyNumberFormat="1" applyFont="1" applyFill="1" applyBorder="1" applyProtection="1"/>
    <xf numFmtId="3" fontId="18" fillId="8" borderId="19" xfId="0" applyNumberFormat="1" applyFont="1" applyFill="1" applyBorder="1" applyProtection="1"/>
    <xf numFmtId="3" fontId="3" fillId="4" borderId="9" xfId="0" applyNumberFormat="1" applyFont="1" applyFill="1" applyBorder="1" applyProtection="1"/>
    <xf numFmtId="3" fontId="3" fillId="4" borderId="0" xfId="0" applyNumberFormat="1" applyFont="1" applyFill="1" applyBorder="1" applyProtection="1"/>
    <xf numFmtId="3" fontId="3" fillId="4" borderId="18" xfId="0" applyNumberFormat="1" applyFont="1" applyFill="1" applyBorder="1" applyProtection="1"/>
    <xf numFmtId="3" fontId="3" fillId="4" borderId="19" xfId="0" applyNumberFormat="1" applyFont="1" applyFill="1" applyBorder="1" applyProtection="1"/>
    <xf numFmtId="0" fontId="3" fillId="4" borderId="8" xfId="0" applyFont="1" applyFill="1" applyBorder="1" applyAlignment="1" applyProtection="1">
      <alignment horizontal="right" vertical="center" wrapText="1" indent="4"/>
      <protection locked="0"/>
    </xf>
    <xf numFmtId="0" fontId="3" fillId="3" borderId="8" xfId="0" applyFont="1" applyFill="1" applyBorder="1" applyAlignment="1" applyProtection="1">
      <alignment horizontal="right" vertical="center" wrapText="1" indent="4"/>
      <protection locked="0"/>
    </xf>
    <xf numFmtId="0" fontId="21" fillId="9" borderId="41" xfId="0" applyFont="1" applyFill="1" applyBorder="1" applyAlignment="1" applyProtection="1">
      <alignment horizontal="center" vertical="center" wrapText="1"/>
    </xf>
    <xf numFmtId="3" fontId="22" fillId="9" borderId="42" xfId="0" applyNumberFormat="1" applyFont="1" applyFill="1" applyBorder="1" applyAlignment="1" applyProtection="1">
      <alignment vertical="center"/>
    </xf>
    <xf numFmtId="3" fontId="22" fillId="9" borderId="43" xfId="0" applyNumberFormat="1" applyFont="1" applyFill="1" applyBorder="1" applyAlignment="1" applyProtection="1">
      <alignment vertical="center"/>
    </xf>
    <xf numFmtId="3" fontId="22" fillId="9" borderId="44" xfId="0" applyNumberFormat="1" applyFont="1" applyFill="1" applyBorder="1" applyAlignment="1" applyProtection="1">
      <alignment vertical="center"/>
    </xf>
    <xf numFmtId="3" fontId="22" fillId="9" borderId="45" xfId="0" applyNumberFormat="1" applyFont="1" applyFill="1" applyBorder="1" applyAlignment="1" applyProtection="1">
      <alignment vertical="center"/>
    </xf>
    <xf numFmtId="0" fontId="14" fillId="4" borderId="46" xfId="0" applyFont="1" applyFill="1" applyBorder="1" applyAlignment="1" applyProtection="1">
      <alignment horizontal="right" vertical="center" wrapText="1" indent="2"/>
    </xf>
    <xf numFmtId="3" fontId="3" fillId="3" borderId="47" xfId="0" applyNumberFormat="1" applyFont="1" applyFill="1" applyBorder="1" applyProtection="1">
      <protection locked="0"/>
    </xf>
    <xf numFmtId="3" fontId="3" fillId="4" borderId="48" xfId="0" applyNumberFormat="1" applyFont="1" applyFill="1" applyBorder="1" applyProtection="1"/>
    <xf numFmtId="3" fontId="3" fillId="4" borderId="49" xfId="0" applyNumberFormat="1" applyFont="1" applyFill="1" applyBorder="1" applyProtection="1"/>
    <xf numFmtId="3" fontId="3" fillId="4" borderId="50" xfId="0" applyNumberFormat="1" applyFont="1" applyFill="1" applyBorder="1" applyProtection="1"/>
  </cellXfs>
  <cellStyles count="2">
    <cellStyle name="Обычный" xfId="0" builtinId="0"/>
    <cellStyle name="Процентный" xfId="1" builtinId="5"/>
  </cellStyles>
  <dxfs count="4"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fe.oschadbank.ua/Shared%20Documents/&#1052;&#1110;&#1082;&#1088;&#1086;-,%20&#1084;&#1072;&#1083;&#1080;&#1081;%20&#1090;&#1072;%20&#1089;&#1077;&#1088;&#1077;&#1076;&#1085;&#1110;&#1081;%20&#1073;&#1110;&#1079;&#1085;&#1077;&#1089;/&#1050;&#1088;&#1077;&#1076;&#1080;&#1090;&#1085;&#1072;%20&#1072;&#1076;&#1084;&#1110;&#1085;&#1110;&#1089;&#1090;&#1088;&#1072;&#1094;&#1110;&#1103;/&#1047;&#1072;&#1075;&#1072;&#1083;&#1100;&#1085;&#1110;%20&#1076;&#1086;&#1082;&#1091;&#1084;&#1077;&#1085;&#1090;&#1080;/&#1055;&#1086;&#1083;&#1086;&#1078;&#1077;&#1085;&#1085;&#1103;%20&#1087;&#1088;&#1086;%20&#1082;&#1088;&#1077;&#1076;&#1080;&#1090;&#1091;&#1074;&#1072;&#1085;&#1085;&#1103;%20(&#1076;&#1083;&#1103;%20&#1094;&#1077;&#1085;&#1090;&#1088;&#1072;&#1083;&#1110;&#1079;&#1086;&#1074;&#1072;&#1085;&#1080;&#1093;%20&#1056;&#1059;)/&#1044;&#1086;&#1076;.&#1075;&#1088;%206%20&#1050;&#1088;.&#1079;&#1072;&#1103;&#1074;,%20&#1079;&#1075;&#1086;&#1076;&#1072;,%20&#1073;&#1110;&#1079;-&#1087;&#1083;&#1072;&#1085;/6.1.&#1050;&#1088;&#1077;&#1076;_&#1079;&#1072;&#1103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_Анкета"/>
      <sheetName val="Висновок під депозит"/>
      <sheetName val="1 ОснАкт"/>
      <sheetName val="2_ДЗ+КЗ"/>
      <sheetName val="3_Постач"/>
      <sheetName val="4_Покуп"/>
      <sheetName val="5_кредити"/>
      <sheetName val="6_обороти"/>
      <sheetName val="7_вир-во"/>
      <sheetName val="8_запаси"/>
      <sheetName val="9_рух гр.коштів"/>
      <sheetName val="10 екон.залежність"/>
      <sheetName val="11_майн.права"/>
      <sheetName val="12_розшифровка"/>
      <sheetName val="13_достатність"/>
      <sheetName val="14 ХВП"/>
      <sheetName val="Висновок"/>
      <sheetName val="Бізнес_ЮО"/>
      <sheetName val="ФЕА_ЮО"/>
      <sheetName val="ФЕА_ФОП"/>
      <sheetName val="Розрахунок АГР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R121"/>
  <sheetViews>
    <sheetView tabSelected="1" topLeftCell="A31" workbookViewId="0">
      <selection sqref="A1:XFD1"/>
    </sheetView>
  </sheetViews>
  <sheetFormatPr defaultRowHeight="15" outlineLevelRow="3" x14ac:dyDescent="0.25"/>
  <cols>
    <col min="1" max="1" width="49.42578125" style="2" customWidth="1"/>
    <col min="2" max="2" width="12.7109375" style="2" bestFit="1" customWidth="1"/>
    <col min="3" max="3" width="9.7109375" style="2" customWidth="1"/>
    <col min="4" max="16384" width="9.140625" style="2"/>
  </cols>
  <sheetData>
    <row r="1" spans="1:122" ht="16.5" x14ac:dyDescent="0.25">
      <c r="A1" s="1" t="s">
        <v>0</v>
      </c>
    </row>
    <row r="2" spans="1:122" ht="16.5" x14ac:dyDescent="0.25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1:122" ht="16.5" x14ac:dyDescent="0.25">
      <c r="A3" s="1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122" ht="16.5" x14ac:dyDescent="0.25">
      <c r="A4" s="1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</row>
    <row r="5" spans="1:122" x14ac:dyDescent="0.25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</row>
    <row r="6" spans="1:122" x14ac:dyDescent="0.25">
      <c r="A6" s="5" t="s">
        <v>4</v>
      </c>
      <c r="B6" s="6">
        <f>[1]Заявка_Анкета!C14</f>
        <v>0</v>
      </c>
      <c r="C6" s="7"/>
      <c r="D6" s="7"/>
      <c r="E6" s="7"/>
      <c r="F6" s="8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spans="1:122" x14ac:dyDescent="0.25">
      <c r="A7" s="5" t="s">
        <v>5</v>
      </c>
      <c r="B7" s="9"/>
      <c r="C7" s="10"/>
      <c r="D7" s="10"/>
      <c r="E7" s="10"/>
      <c r="F7" s="1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spans="1:122" x14ac:dyDescent="0.25">
      <c r="A8" s="5" t="s">
        <v>6</v>
      </c>
      <c r="B8" s="12"/>
      <c r="C8" s="13"/>
      <c r="D8" s="13"/>
      <c r="E8" s="13"/>
      <c r="F8" s="1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</row>
    <row r="9" spans="1:122" x14ac:dyDescent="0.25">
      <c r="A9" s="5" t="s">
        <v>7</v>
      </c>
      <c r="B9" s="9"/>
      <c r="C9" s="10"/>
      <c r="D9" s="10"/>
      <c r="E9" s="10"/>
      <c r="F9" s="1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</row>
    <row r="10" spans="1:122" x14ac:dyDescent="0.25">
      <c r="A10" s="5" t="s">
        <v>8</v>
      </c>
      <c r="B10" s="9"/>
      <c r="C10" s="10"/>
      <c r="D10" s="10"/>
      <c r="E10" s="10"/>
      <c r="F10" s="1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spans="1:122" x14ac:dyDescent="0.25">
      <c r="A11" s="5" t="s">
        <v>9</v>
      </c>
      <c r="B11" s="15" t="s">
        <v>10</v>
      </c>
      <c r="C11" s="16"/>
      <c r="D11" s="16"/>
      <c r="E11" s="16"/>
      <c r="F11" s="1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</row>
    <row r="12" spans="1:122" x14ac:dyDescent="0.25">
      <c r="A12" s="18"/>
      <c r="B12" s="19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122" ht="15.75" thickBot="1" x14ac:dyDescent="0.3">
      <c r="A13" s="20" t="str">
        <f>CONCATENATE("Прогноз руху грошових коштів за Інвестиційним проектом ",B6," в ",B7,", ",B11)</f>
        <v>Прогноз руху грошових коштів за Інвестиційним проектом 0 в , помісячний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</row>
    <row r="14" spans="1:122" ht="15.75" thickTop="1" x14ac:dyDescent="0.25">
      <c r="A14" s="21"/>
      <c r="B14" s="22" t="s">
        <v>11</v>
      </c>
      <c r="C14" s="23" t="s">
        <v>12</v>
      </c>
      <c r="D14" s="23" t="s">
        <v>12</v>
      </c>
      <c r="E14" s="23" t="s">
        <v>12</v>
      </c>
      <c r="F14" s="23" t="s">
        <v>12</v>
      </c>
      <c r="G14" s="23" t="s">
        <v>12</v>
      </c>
      <c r="H14" s="23" t="s">
        <v>12</v>
      </c>
      <c r="I14" s="23" t="s">
        <v>12</v>
      </c>
      <c r="J14" s="23" t="s">
        <v>12</v>
      </c>
      <c r="K14" s="23" t="s">
        <v>12</v>
      </c>
      <c r="L14" s="23" t="s">
        <v>12</v>
      </c>
      <c r="M14" s="23" t="s">
        <v>12</v>
      </c>
      <c r="N14" s="23" t="s">
        <v>12</v>
      </c>
      <c r="O14" s="23" t="s">
        <v>12</v>
      </c>
      <c r="P14" s="23" t="s">
        <v>12</v>
      </c>
      <c r="Q14" s="23" t="s">
        <v>12</v>
      </c>
      <c r="R14" s="23" t="s">
        <v>12</v>
      </c>
      <c r="S14" s="23" t="s">
        <v>12</v>
      </c>
      <c r="T14" s="23" t="s">
        <v>12</v>
      </c>
      <c r="U14" s="23" t="s">
        <v>12</v>
      </c>
      <c r="V14" s="23" t="s">
        <v>12</v>
      </c>
      <c r="W14" s="23" t="s">
        <v>12</v>
      </c>
      <c r="X14" s="23" t="s">
        <v>12</v>
      </c>
      <c r="Y14" s="23" t="s">
        <v>12</v>
      </c>
      <c r="Z14" s="23" t="s">
        <v>12</v>
      </c>
      <c r="AA14" s="23" t="s">
        <v>12</v>
      </c>
      <c r="AB14" s="23" t="s">
        <v>12</v>
      </c>
      <c r="AC14" s="23" t="s">
        <v>12</v>
      </c>
      <c r="AD14" s="23" t="s">
        <v>12</v>
      </c>
      <c r="AE14" s="23" t="s">
        <v>12</v>
      </c>
      <c r="AF14" s="23" t="s">
        <v>12</v>
      </c>
      <c r="AG14" s="23" t="s">
        <v>12</v>
      </c>
      <c r="AH14" s="23" t="s">
        <v>12</v>
      </c>
      <c r="AI14" s="23" t="s">
        <v>12</v>
      </c>
      <c r="AJ14" s="23" t="s">
        <v>12</v>
      </c>
      <c r="AK14" s="23" t="s">
        <v>12</v>
      </c>
      <c r="AL14" s="23" t="s">
        <v>12</v>
      </c>
      <c r="AM14" s="23" t="s">
        <v>12</v>
      </c>
      <c r="AN14" s="23" t="s">
        <v>12</v>
      </c>
      <c r="AO14" s="23" t="s">
        <v>12</v>
      </c>
      <c r="AP14" s="23" t="s">
        <v>12</v>
      </c>
      <c r="AQ14" s="23" t="s">
        <v>12</v>
      </c>
      <c r="AR14" s="23" t="s">
        <v>12</v>
      </c>
      <c r="AS14" s="23" t="s">
        <v>12</v>
      </c>
      <c r="AT14" s="23" t="s">
        <v>12</v>
      </c>
      <c r="AU14" s="23" t="s">
        <v>12</v>
      </c>
      <c r="AV14" s="23" t="s">
        <v>12</v>
      </c>
      <c r="AW14" s="23" t="s">
        <v>12</v>
      </c>
      <c r="AX14" s="23" t="s">
        <v>12</v>
      </c>
      <c r="AY14" s="23" t="s">
        <v>12</v>
      </c>
      <c r="AZ14" s="23" t="s">
        <v>12</v>
      </c>
      <c r="BA14" s="23" t="s">
        <v>12</v>
      </c>
      <c r="BB14" s="23" t="s">
        <v>12</v>
      </c>
      <c r="BC14" s="23" t="s">
        <v>12</v>
      </c>
      <c r="BD14" s="23" t="s">
        <v>12</v>
      </c>
      <c r="BE14" s="23" t="s">
        <v>12</v>
      </c>
      <c r="BF14" s="23" t="s">
        <v>12</v>
      </c>
      <c r="BG14" s="23" t="s">
        <v>12</v>
      </c>
      <c r="BH14" s="23" t="s">
        <v>12</v>
      </c>
      <c r="BI14" s="23" t="s">
        <v>12</v>
      </c>
      <c r="BJ14" s="23" t="s">
        <v>12</v>
      </c>
      <c r="BK14" s="24" t="s">
        <v>12</v>
      </c>
      <c r="BL14" s="23" t="s">
        <v>12</v>
      </c>
      <c r="BM14" s="23" t="s">
        <v>12</v>
      </c>
      <c r="BN14" s="23" t="s">
        <v>12</v>
      </c>
      <c r="BO14" s="23" t="s">
        <v>12</v>
      </c>
      <c r="BP14" s="23" t="s">
        <v>12</v>
      </c>
      <c r="BQ14" s="23" t="s">
        <v>12</v>
      </c>
      <c r="BR14" s="23" t="s">
        <v>12</v>
      </c>
      <c r="BS14" s="23" t="s">
        <v>12</v>
      </c>
      <c r="BT14" s="23" t="s">
        <v>12</v>
      </c>
      <c r="BU14" s="23" t="s">
        <v>12</v>
      </c>
      <c r="BV14" s="23" t="s">
        <v>12</v>
      </c>
      <c r="BW14" s="23" t="s">
        <v>12</v>
      </c>
      <c r="BX14" s="23" t="s">
        <v>12</v>
      </c>
      <c r="BY14" s="23" t="s">
        <v>12</v>
      </c>
      <c r="BZ14" s="23" t="s">
        <v>12</v>
      </c>
      <c r="CA14" s="23" t="s">
        <v>12</v>
      </c>
      <c r="CB14" s="23" t="s">
        <v>12</v>
      </c>
      <c r="CC14" s="23" t="s">
        <v>12</v>
      </c>
      <c r="CD14" s="23" t="s">
        <v>12</v>
      </c>
      <c r="CE14" s="23" t="s">
        <v>12</v>
      </c>
      <c r="CF14" s="23" t="s">
        <v>12</v>
      </c>
      <c r="CG14" s="23" t="s">
        <v>12</v>
      </c>
      <c r="CH14" s="23" t="s">
        <v>12</v>
      </c>
      <c r="CI14" s="23" t="s">
        <v>12</v>
      </c>
      <c r="CJ14" s="23" t="s">
        <v>12</v>
      </c>
      <c r="CK14" s="23" t="s">
        <v>12</v>
      </c>
      <c r="CL14" s="23" t="s">
        <v>12</v>
      </c>
      <c r="CM14" s="23" t="s">
        <v>12</v>
      </c>
      <c r="CN14" s="23" t="s">
        <v>12</v>
      </c>
      <c r="CO14" s="23" t="s">
        <v>12</v>
      </c>
      <c r="CP14" s="23" t="s">
        <v>12</v>
      </c>
      <c r="CQ14" s="23" t="s">
        <v>12</v>
      </c>
      <c r="CR14" s="23" t="s">
        <v>12</v>
      </c>
      <c r="CS14" s="23" t="s">
        <v>12</v>
      </c>
      <c r="CT14" s="23" t="s">
        <v>12</v>
      </c>
      <c r="CU14" s="23" t="s">
        <v>12</v>
      </c>
      <c r="CV14" s="23" t="s">
        <v>12</v>
      </c>
      <c r="CW14" s="23" t="s">
        <v>12</v>
      </c>
      <c r="CX14" s="23" t="s">
        <v>12</v>
      </c>
      <c r="CY14" s="23" t="s">
        <v>12</v>
      </c>
      <c r="CZ14" s="23" t="s">
        <v>12</v>
      </c>
      <c r="DA14" s="23" t="s">
        <v>12</v>
      </c>
      <c r="DB14" s="23" t="s">
        <v>12</v>
      </c>
      <c r="DC14" s="23" t="s">
        <v>12</v>
      </c>
      <c r="DD14" s="23" t="s">
        <v>12</v>
      </c>
      <c r="DE14" s="23" t="s">
        <v>12</v>
      </c>
      <c r="DF14" s="23" t="s">
        <v>12</v>
      </c>
      <c r="DG14" s="23" t="s">
        <v>12</v>
      </c>
      <c r="DH14" s="23" t="s">
        <v>12</v>
      </c>
      <c r="DI14" s="23" t="s">
        <v>12</v>
      </c>
      <c r="DJ14" s="23" t="s">
        <v>12</v>
      </c>
      <c r="DK14" s="23" t="s">
        <v>12</v>
      </c>
      <c r="DL14" s="23" t="s">
        <v>12</v>
      </c>
      <c r="DM14" s="23" t="s">
        <v>12</v>
      </c>
      <c r="DN14" s="23" t="s">
        <v>12</v>
      </c>
      <c r="DO14" s="23" t="s">
        <v>12</v>
      </c>
      <c r="DP14" s="23" t="s">
        <v>12</v>
      </c>
      <c r="DQ14" s="23" t="s">
        <v>12</v>
      </c>
      <c r="DR14" s="23" t="s">
        <v>12</v>
      </c>
    </row>
    <row r="15" spans="1:122" x14ac:dyDescent="0.25">
      <c r="A15" s="25" t="s">
        <v>13</v>
      </c>
      <c r="B15" s="26"/>
      <c r="C15" s="27" t="str">
        <f>CONCATENATE(1,IF($B$11="помісячний"," міс.",IF($B$11="квартальний"," кв."," рік")))</f>
        <v>1 міс.</v>
      </c>
      <c r="D15" s="27" t="str">
        <f>CONCATENATE(2,IF($B$11="помісячний"," міс.",IF($B$11="квартальний"," кв."," рік")))</f>
        <v>2 міс.</v>
      </c>
      <c r="E15" s="27" t="str">
        <f>CONCATENATE(3,IF($B$11="помісячний"," міс.",IF($B$11="квартальний"," кв."," рік")))</f>
        <v>3 міс.</v>
      </c>
      <c r="F15" s="27" t="str">
        <f>CONCATENATE(4,IF($B$11="помісячний"," міс.",IF($B$11="квартальний"," кв."," рік")))</f>
        <v>4 міс.</v>
      </c>
      <c r="G15" s="27" t="str">
        <f>CONCATENATE(5,IF($B$11="помісячний"," міс.",IF($B$11="квартальний"," кв."," рік")))</f>
        <v>5 міс.</v>
      </c>
      <c r="H15" s="27" t="str">
        <f>CONCATENATE(6,IF($B$11="помісячний"," міс.",IF($B$11="квартальний"," кв."," рік")))</f>
        <v>6 міс.</v>
      </c>
      <c r="I15" s="27" t="str">
        <f>CONCATENATE(7,IF($B$11="помісячний"," міс.",IF($B$11="квартальний"," кв."," рік")))</f>
        <v>7 міс.</v>
      </c>
      <c r="J15" s="27" t="str">
        <f>CONCATENATE(8,IF($B$11="помісячний"," міс.",IF($B$11="квартальний"," кв."," рік")))</f>
        <v>8 міс.</v>
      </c>
      <c r="K15" s="27" t="str">
        <f>CONCATENATE(9,IF($B$11="помісячний"," міс.",IF($B$11="квартальний"," кв."," рік")))</f>
        <v>9 міс.</v>
      </c>
      <c r="L15" s="27" t="str">
        <f>CONCATENATE(10,IF($B$11="помісячний"," міс.",IF($B$11="квартальний"," кв."," рік")))</f>
        <v>10 міс.</v>
      </c>
      <c r="M15" s="27" t="str">
        <f>CONCATENATE(11,IF($B$11="помісячний"," міс.",IF($B$11="квартальний"," кв."," рік")))</f>
        <v>11 міс.</v>
      </c>
      <c r="N15" s="27" t="str">
        <f>CONCATENATE(12,IF($B$11="помісячний"," міс.",IF($B$11="квартальний"," кв."," рік")))</f>
        <v>12 міс.</v>
      </c>
      <c r="O15" s="27" t="str">
        <f>CONCATENATE(13,IF($B$11="помісячний"," міс.",IF($B$11="квартальний"," кв."," рік")))</f>
        <v>13 міс.</v>
      </c>
      <c r="P15" s="27" t="str">
        <f>CONCATENATE(14,IF($B$11="помісячний"," міс.",IF($B$11="квартальний"," кв."," рік")))</f>
        <v>14 міс.</v>
      </c>
      <c r="Q15" s="27" t="str">
        <f>CONCATENATE(15,IF($B$11="помісячний"," міс.",IF($B$11="квартальний"," кв."," рік")))</f>
        <v>15 міс.</v>
      </c>
      <c r="R15" s="27" t="str">
        <f>CONCATENATE(16,IF($B$11="помісячний"," міс.",IF($B$11="квартальний"," кв."," рік")))</f>
        <v>16 міс.</v>
      </c>
      <c r="S15" s="27" t="str">
        <f>CONCATENATE(17,IF($B$11="помісячний"," міс.",IF($B$11="квартальний"," кв."," рік")))</f>
        <v>17 міс.</v>
      </c>
      <c r="T15" s="27" t="str">
        <f>CONCATENATE(18,IF($B$11="помісячний"," міс.",IF($B$11="квартальний"," кв."," рік")))</f>
        <v>18 міс.</v>
      </c>
      <c r="U15" s="27" t="str">
        <f>CONCATENATE(19,IF($B$11="помісячний"," міс.",IF($B$11="квартальний"," кв."," рік")))</f>
        <v>19 міс.</v>
      </c>
      <c r="V15" s="27" t="str">
        <f>CONCATENATE(20,IF($B$11="помісячний"," міс.",IF($B$11="квартальний"," кв."," рік")))</f>
        <v>20 міс.</v>
      </c>
      <c r="W15" s="27" t="str">
        <f>CONCATENATE(21,IF($B$11="помісячний"," міс.",IF($B$11="квартальний"," кв."," рік")))</f>
        <v>21 міс.</v>
      </c>
      <c r="X15" s="27" t="str">
        <f>CONCATENATE(22,IF($B$11="помісячний"," міс.",IF($B$11="квартальний"," кв."," рік")))</f>
        <v>22 міс.</v>
      </c>
      <c r="Y15" s="27" t="str">
        <f>CONCATENATE(23,IF($B$11="помісячний"," міс.",IF($B$11="квартальний"," кв."," рік")))</f>
        <v>23 міс.</v>
      </c>
      <c r="Z15" s="27" t="str">
        <f>CONCATENATE(24,IF($B$11="помісячний"," міс.",IF($B$11="квартальний"," кв."," рік")))</f>
        <v>24 міс.</v>
      </c>
      <c r="AA15" s="27" t="str">
        <f>CONCATENATE(25,IF($B$11="помісячний"," міс.",IF($B$11="квартальний"," кв."," рік")))</f>
        <v>25 міс.</v>
      </c>
      <c r="AB15" s="27" t="str">
        <f>CONCATENATE(26,IF($B$11="помісячний"," міс.",IF($B$11="квартальний"," кв."," рік")))</f>
        <v>26 міс.</v>
      </c>
      <c r="AC15" s="27" t="str">
        <f>CONCATENATE(27,IF($B$11="помісячний"," міс.",IF($B$11="квартальний"," кв."," рік")))</f>
        <v>27 міс.</v>
      </c>
      <c r="AD15" s="27" t="str">
        <f>CONCATENATE(28,IF($B$11="помісячний"," міс.",IF($B$11="квартальний"," кв."," рік")))</f>
        <v>28 міс.</v>
      </c>
      <c r="AE15" s="27" t="str">
        <f>CONCATENATE(29,IF($B$11="помісячний"," міс.",IF($B$11="квартальний"," кв."," рік")))</f>
        <v>29 міс.</v>
      </c>
      <c r="AF15" s="27" t="str">
        <f>CONCATENATE(30,IF($B$11="помісячний"," міс.",IF($B$11="квартальний"," кв."," рік")))</f>
        <v>30 міс.</v>
      </c>
      <c r="AG15" s="27" t="str">
        <f>CONCATENATE(31,IF($B$11="помісячний"," міс.",IF($B$11="квартальний"," кв."," рік")))</f>
        <v>31 міс.</v>
      </c>
      <c r="AH15" s="27" t="str">
        <f>CONCATENATE(32,IF($B$11="помісячний"," міс.",IF($B$11="квартальний"," кв."," рік")))</f>
        <v>32 міс.</v>
      </c>
      <c r="AI15" s="27" t="str">
        <f>CONCATENATE(33,IF($B$11="помісячний"," міс.",IF($B$11="квартальний"," кв."," рік")))</f>
        <v>33 міс.</v>
      </c>
      <c r="AJ15" s="27" t="str">
        <f>CONCATENATE(34,IF($B$11="помісячний"," міс.",IF($B$11="квартальний"," кв."," рік")))</f>
        <v>34 міс.</v>
      </c>
      <c r="AK15" s="27" t="str">
        <f>CONCATENATE(35,IF($B$11="помісячний"," міс.",IF($B$11="квартальний"," кв."," рік")))</f>
        <v>35 міс.</v>
      </c>
      <c r="AL15" s="27" t="str">
        <f>CONCATENATE(36,IF($B$11="помісячний"," міс.",IF($B$11="квартальний"," кв."," рік")))</f>
        <v>36 міс.</v>
      </c>
      <c r="AM15" s="27" t="str">
        <f>CONCATENATE(37,IF($B$11="помісячний"," міс.",IF($B$11="квартальний"," кв."," рік")))</f>
        <v>37 міс.</v>
      </c>
      <c r="AN15" s="27" t="str">
        <f>CONCATENATE(38,IF($B$11="помісячний"," міс.",IF($B$11="квартальний"," кв."," рік")))</f>
        <v>38 міс.</v>
      </c>
      <c r="AO15" s="27" t="str">
        <f>CONCATENATE(39,IF($B$11="помісячний"," міс.",IF($B$11="квартальний"," кв."," рік")))</f>
        <v>39 міс.</v>
      </c>
      <c r="AP15" s="27" t="str">
        <f>CONCATENATE(40,IF($B$11="помісячний"," міс.",IF($B$11="квартальний"," кв."," рік")))</f>
        <v>40 міс.</v>
      </c>
      <c r="AQ15" s="27" t="str">
        <f>CONCATENATE(41,IF($B$11="помісячний"," міс.",IF($B$11="квартальний"," кв."," рік")))</f>
        <v>41 міс.</v>
      </c>
      <c r="AR15" s="27" t="str">
        <f>CONCATENATE(42,IF($B$11="помісячний"," міс.",IF($B$11="квартальний"," кв."," рік")))</f>
        <v>42 міс.</v>
      </c>
      <c r="AS15" s="27" t="str">
        <f>CONCATENATE(43,IF($B$11="помісячний"," міс.",IF($B$11="квартальний"," кв."," рік")))</f>
        <v>43 міс.</v>
      </c>
      <c r="AT15" s="27" t="str">
        <f>CONCATENATE(44,IF($B$11="помісячний"," міс.",IF($B$11="квартальний"," кв."," рік")))</f>
        <v>44 міс.</v>
      </c>
      <c r="AU15" s="27" t="str">
        <f>CONCATENATE(45,IF($B$11="помісячний"," міс.",IF($B$11="квартальний"," кв."," рік")))</f>
        <v>45 міс.</v>
      </c>
      <c r="AV15" s="27" t="str">
        <f>CONCATENATE(46,IF($B$11="помісячний"," міс.",IF($B$11="квартальний"," кв."," рік")))</f>
        <v>46 міс.</v>
      </c>
      <c r="AW15" s="27" t="str">
        <f>CONCATENATE(47,IF($B$11="помісячний"," міс.",IF($B$11="квартальний"," кв."," рік")))</f>
        <v>47 міс.</v>
      </c>
      <c r="AX15" s="27" t="str">
        <f>CONCATENATE(48,IF($B$11="помісячний"," міс.",IF($B$11="квартальний"," кв."," рік")))</f>
        <v>48 міс.</v>
      </c>
      <c r="AY15" s="27" t="str">
        <f>CONCATENATE(49,IF($B$11="помісячний"," міс.",IF($B$11="квартальний"," кв."," рік")))</f>
        <v>49 міс.</v>
      </c>
      <c r="AZ15" s="27" t="str">
        <f>CONCATENATE(50,IF($B$11="помісячний"," міс.",IF($B$11="квартальний"," кв."," рік")))</f>
        <v>50 міс.</v>
      </c>
      <c r="BA15" s="27" t="str">
        <f>CONCATENATE(51,IF($B$11="помісячний"," міс.",IF($B$11="квартальний"," кв."," рік")))</f>
        <v>51 міс.</v>
      </c>
      <c r="BB15" s="27" t="str">
        <f>CONCATENATE(52,IF($B$11="помісячний"," міс.",IF($B$11="квартальний"," кв."," рік")))</f>
        <v>52 міс.</v>
      </c>
      <c r="BC15" s="27" t="str">
        <f>CONCATENATE(53,IF($B$11="помісячний"," міс.",IF($B$11="квартальний"," кв."," рік")))</f>
        <v>53 міс.</v>
      </c>
      <c r="BD15" s="27" t="str">
        <f>CONCATENATE(54,IF($B$11="помісячний"," міс.",IF($B$11="квартальний"," кв."," рік")))</f>
        <v>54 міс.</v>
      </c>
      <c r="BE15" s="27" t="str">
        <f>CONCATENATE(55,IF($B$11="помісячний"," міс.",IF($B$11="квартальний"," кв."," рік")))</f>
        <v>55 міс.</v>
      </c>
      <c r="BF15" s="27" t="str">
        <f>CONCATENATE(56,IF($B$11="помісячний"," міс.",IF($B$11="квартальний"," кв."," рік")))</f>
        <v>56 міс.</v>
      </c>
      <c r="BG15" s="27" t="str">
        <f>CONCATENATE(57,IF($B$11="помісячний"," міс.",IF($B$11="квартальний"," кв."," рік")))</f>
        <v>57 міс.</v>
      </c>
      <c r="BH15" s="27" t="str">
        <f>CONCATENATE(58,IF($B$11="помісячний"," міс.",IF($B$11="квартальний"," кв."," рік")))</f>
        <v>58 міс.</v>
      </c>
      <c r="BI15" s="27" t="str">
        <f>CONCATENATE(59,IF($B$11="помісячний"," міс.",IF($B$11="квартальний"," кв."," рік")))</f>
        <v>59 міс.</v>
      </c>
      <c r="BJ15" s="27" t="str">
        <f>CONCATENATE(60,IF($B$11="помісячний"," міс.",IF($B$11="квартальний"," кв."," рік")))</f>
        <v>60 міс.</v>
      </c>
      <c r="BK15" s="27" t="str">
        <f>CONCATENATE(61,IF($B$11="помісячний"," міс.",IF($B$11="квартальний"," кв."," рік")))</f>
        <v>61 міс.</v>
      </c>
      <c r="BL15" s="27" t="str">
        <f>CONCATENATE(62,IF($B$11="помісячний"," міс.",IF($B$11="квартальний"," кв."," рік")))</f>
        <v>62 міс.</v>
      </c>
      <c r="BM15" s="27" t="str">
        <f>CONCATENATE(63,IF($B$11="помісячний"," міс.",IF($B$11="квартальний"," кв."," рік")))</f>
        <v>63 міс.</v>
      </c>
      <c r="BN15" s="27" t="str">
        <f>CONCATENATE(64,IF($B$11="помісячний"," міс.",IF($B$11="квартальний"," кв."," рік")))</f>
        <v>64 міс.</v>
      </c>
      <c r="BO15" s="27" t="str">
        <f>CONCATENATE(65,IF($B$11="помісячний"," міс.",IF($B$11="квартальний"," кв."," рік")))</f>
        <v>65 міс.</v>
      </c>
      <c r="BP15" s="27" t="str">
        <f>CONCATENATE(66,IF($B$11="помісячний"," міс.",IF($B$11="квартальний"," кв."," рік")))</f>
        <v>66 міс.</v>
      </c>
      <c r="BQ15" s="27" t="str">
        <f>CONCATENATE(67,IF($B$11="помісячний"," міс.",IF($B$11="квартальний"," кв."," рік")))</f>
        <v>67 міс.</v>
      </c>
      <c r="BR15" s="27" t="str">
        <f>CONCATENATE(68,IF($B$11="помісячний"," міс.",IF($B$11="квартальний"," кв."," рік")))</f>
        <v>68 міс.</v>
      </c>
      <c r="BS15" s="27" t="str">
        <f>CONCATENATE(69,IF($B$11="помісячний"," міс.",IF($B$11="квартальний"," кв."," рік")))</f>
        <v>69 міс.</v>
      </c>
      <c r="BT15" s="27" t="str">
        <f>CONCATENATE(70,IF($B$11="помісячний"," міс.",IF($B$11="квартальний"," кв."," рік")))</f>
        <v>70 міс.</v>
      </c>
      <c r="BU15" s="27" t="str">
        <f>CONCATENATE(71,IF($B$11="помісячний"," міс.",IF($B$11="квартальний"," кв."," рік")))</f>
        <v>71 міс.</v>
      </c>
      <c r="BV15" s="27" t="str">
        <f>CONCATENATE(72,IF($B$11="помісячний"," міс.",IF($B$11="квартальний"," кв."," рік")))</f>
        <v>72 міс.</v>
      </c>
      <c r="BW15" s="27" t="str">
        <f>CONCATENATE(73,IF($B$11="помісячний"," міс.",IF($B$11="квартальний"," кв."," рік")))</f>
        <v>73 міс.</v>
      </c>
      <c r="BX15" s="27" t="str">
        <f>CONCATENATE(74,IF($B$11="помісячний"," міс.",IF($B$11="квартальний"," кв."," рік")))</f>
        <v>74 міс.</v>
      </c>
      <c r="BY15" s="27" t="str">
        <f>CONCATENATE(75,IF($B$11="помісячний"," міс.",IF($B$11="квартальний"," кв."," рік")))</f>
        <v>75 міс.</v>
      </c>
      <c r="BZ15" s="27" t="str">
        <f>CONCATENATE(76,IF($B$11="помісячний"," міс.",IF($B$11="квартальний"," кв."," рік")))</f>
        <v>76 міс.</v>
      </c>
      <c r="CA15" s="27" t="str">
        <f>CONCATENATE(77,IF($B$11="помісячний"," міс.",IF($B$11="квартальний"," кв."," рік")))</f>
        <v>77 міс.</v>
      </c>
      <c r="CB15" s="27" t="str">
        <f>CONCATENATE(78,IF($B$11="помісячний"," міс.",IF($B$11="квартальний"," кв."," рік")))</f>
        <v>78 міс.</v>
      </c>
      <c r="CC15" s="27" t="str">
        <f>CONCATENATE(79,IF($B$11="помісячний"," міс.",IF($B$11="квартальний"," кв."," рік")))</f>
        <v>79 міс.</v>
      </c>
      <c r="CD15" s="27" t="str">
        <f>CONCATENATE(80,IF($B$11="помісячний"," міс.",IF($B$11="квартальний"," кв."," рік")))</f>
        <v>80 міс.</v>
      </c>
      <c r="CE15" s="27" t="str">
        <f>CONCATENATE(81,IF($B$11="помісячний"," міс.",IF($B$11="квартальний"," кв."," рік")))</f>
        <v>81 міс.</v>
      </c>
      <c r="CF15" s="27" t="str">
        <f>CONCATENATE(82,IF($B$11="помісячний"," міс.",IF($B$11="квартальний"," кв."," рік")))</f>
        <v>82 міс.</v>
      </c>
      <c r="CG15" s="27" t="str">
        <f>CONCATENATE(83,IF($B$11="помісячний"," міс.",IF($B$11="квартальний"," кв."," рік")))</f>
        <v>83 міс.</v>
      </c>
      <c r="CH15" s="27" t="str">
        <f>CONCATENATE(84,IF($B$11="помісячний"," міс.",IF($B$11="квартальний"," кв."," рік")))</f>
        <v>84 міс.</v>
      </c>
      <c r="CI15" s="27" t="str">
        <f>CONCATENATE(85,IF($B$11="помісячний"," міс.",IF($B$11="квартальний"," кв."," рік")))</f>
        <v>85 міс.</v>
      </c>
      <c r="CJ15" s="27" t="str">
        <f>CONCATENATE(86,IF($B$11="помісячний"," міс.",IF($B$11="квартальний"," кв."," рік")))</f>
        <v>86 міс.</v>
      </c>
      <c r="CK15" s="27" t="str">
        <f>CONCATENATE(87,IF($B$11="помісячний"," міс.",IF($B$11="квартальний"," кв."," рік")))</f>
        <v>87 міс.</v>
      </c>
      <c r="CL15" s="27" t="str">
        <f>CONCATENATE(88,IF($B$11="помісячний"," міс.",IF($B$11="квартальний"," кв."," рік")))</f>
        <v>88 міс.</v>
      </c>
      <c r="CM15" s="27" t="str">
        <f>CONCATENATE(89,IF($B$11="помісячний"," міс.",IF($B$11="квартальний"," кв."," рік")))</f>
        <v>89 міс.</v>
      </c>
      <c r="CN15" s="27" t="str">
        <f>CONCATENATE(90,IF($B$11="помісячний"," міс.",IF($B$11="квартальний"," кв."," рік")))</f>
        <v>90 міс.</v>
      </c>
      <c r="CO15" s="27" t="str">
        <f>CONCATENATE(91,IF($B$11="помісячний"," міс.",IF($B$11="квартальний"," кв."," рік")))</f>
        <v>91 міс.</v>
      </c>
      <c r="CP15" s="27" t="str">
        <f>CONCATENATE(92,IF($B$11="помісячний"," міс.",IF($B$11="квартальний"," кв."," рік")))</f>
        <v>92 міс.</v>
      </c>
      <c r="CQ15" s="27" t="str">
        <f>CONCATENATE(93,IF($B$11="помісячний"," міс.",IF($B$11="квартальний"," кв."," рік")))</f>
        <v>93 міс.</v>
      </c>
      <c r="CR15" s="27" t="str">
        <f>CONCATENATE(94,IF($B$11="помісячний"," міс.",IF($B$11="квартальний"," кв."," рік")))</f>
        <v>94 міс.</v>
      </c>
      <c r="CS15" s="27" t="str">
        <f>CONCATENATE(95,IF($B$11="помісячний"," міс.",IF($B$11="квартальний"," кв."," рік")))</f>
        <v>95 міс.</v>
      </c>
      <c r="CT15" s="27" t="str">
        <f>CONCATENATE(96,IF($B$11="помісячний"," міс.",IF($B$11="квартальний"," кв."," рік")))</f>
        <v>96 міс.</v>
      </c>
      <c r="CU15" s="27" t="str">
        <f>CONCATENATE(97,IF($B$11="помісячний"," міс.",IF($B$11="квартальний"," кв."," рік")))</f>
        <v>97 міс.</v>
      </c>
      <c r="CV15" s="27" t="str">
        <f>CONCATENATE(98,IF($B$11="помісячний"," міс.",IF($B$11="квартальний"," кв."," рік")))</f>
        <v>98 міс.</v>
      </c>
      <c r="CW15" s="27" t="str">
        <f>CONCATENATE(99,IF($B$11="помісячний"," міс.",IF($B$11="квартальний"," кв."," рік")))</f>
        <v>99 міс.</v>
      </c>
      <c r="CX15" s="27" t="str">
        <f>CONCATENATE(100,IF($B$11="помісячний"," міс.",IF($B$11="квартальний"," кв."," рік")))</f>
        <v>100 міс.</v>
      </c>
      <c r="CY15" s="27" t="str">
        <f>CONCATENATE(101,IF($B$11="помісячний"," міс.",IF($B$11="квартальний"," кв."," рік")))</f>
        <v>101 міс.</v>
      </c>
      <c r="CZ15" s="27" t="str">
        <f>CONCATENATE(102,IF($B$11="помісячний"," міс.",IF($B$11="квартальний"," кв."," рік")))</f>
        <v>102 міс.</v>
      </c>
      <c r="DA15" s="27" t="str">
        <f>CONCATENATE(103,IF($B$11="помісячний"," міс.",IF($B$11="квартальний"," кв."," рік")))</f>
        <v>103 міс.</v>
      </c>
      <c r="DB15" s="27" t="str">
        <f>CONCATENATE(104,IF($B$11="помісячний"," міс.",IF($B$11="квартальний"," кв."," рік")))</f>
        <v>104 міс.</v>
      </c>
      <c r="DC15" s="27" t="str">
        <f>CONCATENATE(105,IF($B$11="помісячний"," міс.",IF($B$11="квартальний"," кв."," рік")))</f>
        <v>105 міс.</v>
      </c>
      <c r="DD15" s="27" t="str">
        <f>CONCATENATE(106,IF($B$11="помісячний"," міс.",IF($B$11="квартальний"," кв."," рік")))</f>
        <v>106 міс.</v>
      </c>
      <c r="DE15" s="27" t="str">
        <f>CONCATENATE(107,IF($B$11="помісячний"," міс.",IF($B$11="квартальний"," кв."," рік")))</f>
        <v>107 міс.</v>
      </c>
      <c r="DF15" s="27" t="str">
        <f>CONCATENATE(108,IF($B$11="помісячний"," міс.",IF($B$11="квартальний"," кв."," рік")))</f>
        <v>108 міс.</v>
      </c>
      <c r="DG15" s="27" t="str">
        <f>CONCATENATE(109,IF($B$11="помісячний"," міс.",IF($B$11="квартальний"," кв."," рік")))</f>
        <v>109 міс.</v>
      </c>
      <c r="DH15" s="27" t="str">
        <f>CONCATENATE(110,IF($B$11="помісячний"," міс.",IF($B$11="квартальний"," кв."," рік")))</f>
        <v>110 міс.</v>
      </c>
      <c r="DI15" s="27" t="str">
        <f>CONCATENATE(111,IF($B$11="помісячний"," міс.",IF($B$11="квартальний"," кв."," рік")))</f>
        <v>111 міс.</v>
      </c>
      <c r="DJ15" s="27" t="str">
        <f>CONCATENATE(112,IF($B$11="помісячний"," міс.",IF($B$11="квартальний"," кв."," рік")))</f>
        <v>112 міс.</v>
      </c>
      <c r="DK15" s="27" t="str">
        <f>CONCATENATE(113,IF($B$11="помісячний"," міс.",IF($B$11="квартальний"," кв."," рік")))</f>
        <v>113 міс.</v>
      </c>
      <c r="DL15" s="27" t="str">
        <f>CONCATENATE(114,IF($B$11="помісячний"," міс.",IF($B$11="квартальний"," кв."," рік")))</f>
        <v>114 міс.</v>
      </c>
      <c r="DM15" s="27" t="str">
        <f>CONCATENATE(115,IF($B$11="помісячний"," міс.",IF($B$11="квартальний"," кв."," рік")))</f>
        <v>115 міс.</v>
      </c>
      <c r="DN15" s="27" t="str">
        <f>CONCATENATE(116,IF($B$11="помісячний"," міс.",IF($B$11="квартальний"," кв."," рік")))</f>
        <v>116 міс.</v>
      </c>
      <c r="DO15" s="27" t="str">
        <f>CONCATENATE(117,IF($B$11="помісячний"," міс.",IF($B$11="квартальний"," кв."," рік")))</f>
        <v>117 міс.</v>
      </c>
      <c r="DP15" s="27" t="str">
        <f>CONCATENATE(118,IF($B$11="помісячний"," міс.",IF($B$11="квартальний"," кв."," рік")))</f>
        <v>118 міс.</v>
      </c>
      <c r="DQ15" s="27" t="str">
        <f>CONCATENATE(119,IF($B$11="помісячний"," міс.",IF($B$11="квартальний"," кв."," рік")))</f>
        <v>119 міс.</v>
      </c>
      <c r="DR15" s="27" t="str">
        <f>CONCATENATE(120,IF($B$11="помісячний"," міс.",IF($B$11="квартальний"," кв."," рік")))</f>
        <v>120 міс.</v>
      </c>
    </row>
    <row r="16" spans="1:122" ht="15.75" thickBot="1" x14ac:dyDescent="0.3">
      <c r="A16" s="28" t="s">
        <v>14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</row>
    <row r="17" spans="1:122" ht="15.75" thickTop="1" x14ac:dyDescent="0.25">
      <c r="A17" s="31" t="str">
        <f>CONCATENATE("Реалізація основної продукції, ",B9)</f>
        <v xml:space="preserve">Реалізація основної продукції, </v>
      </c>
      <c r="B17" s="32">
        <f>SUM(B18:B22)</f>
        <v>0</v>
      </c>
      <c r="C17" s="33">
        <f>SUM(C18:C22)</f>
        <v>0</v>
      </c>
      <c r="D17" s="33">
        <f t="shared" ref="D17:BI17" si="0">SUM(D18:D22)</f>
        <v>0</v>
      </c>
      <c r="E17" s="33">
        <f t="shared" si="0"/>
        <v>0</v>
      </c>
      <c r="F17" s="33">
        <f t="shared" si="0"/>
        <v>0</v>
      </c>
      <c r="G17" s="33">
        <f t="shared" si="0"/>
        <v>0</v>
      </c>
      <c r="H17" s="33">
        <f t="shared" si="0"/>
        <v>0</v>
      </c>
      <c r="I17" s="33">
        <f t="shared" si="0"/>
        <v>0</v>
      </c>
      <c r="J17" s="33">
        <f t="shared" si="0"/>
        <v>0</v>
      </c>
      <c r="K17" s="33">
        <f t="shared" si="0"/>
        <v>0</v>
      </c>
      <c r="L17" s="33">
        <f t="shared" si="0"/>
        <v>0</v>
      </c>
      <c r="M17" s="33">
        <f t="shared" si="0"/>
        <v>0</v>
      </c>
      <c r="N17" s="33">
        <f t="shared" si="0"/>
        <v>0</v>
      </c>
      <c r="O17" s="33">
        <f t="shared" si="0"/>
        <v>0</v>
      </c>
      <c r="P17" s="33">
        <f t="shared" si="0"/>
        <v>0</v>
      </c>
      <c r="Q17" s="33">
        <f t="shared" si="0"/>
        <v>0</v>
      </c>
      <c r="R17" s="33">
        <f t="shared" si="0"/>
        <v>0</v>
      </c>
      <c r="S17" s="33">
        <f t="shared" si="0"/>
        <v>0</v>
      </c>
      <c r="T17" s="33">
        <f t="shared" si="0"/>
        <v>0</v>
      </c>
      <c r="U17" s="33">
        <f t="shared" si="0"/>
        <v>0</v>
      </c>
      <c r="V17" s="33">
        <f t="shared" si="0"/>
        <v>0</v>
      </c>
      <c r="W17" s="33">
        <f t="shared" si="0"/>
        <v>0</v>
      </c>
      <c r="X17" s="33">
        <f t="shared" si="0"/>
        <v>0</v>
      </c>
      <c r="Y17" s="33">
        <f t="shared" si="0"/>
        <v>0</v>
      </c>
      <c r="Z17" s="33">
        <f t="shared" si="0"/>
        <v>0</v>
      </c>
      <c r="AA17" s="33">
        <f t="shared" si="0"/>
        <v>0</v>
      </c>
      <c r="AB17" s="33">
        <f t="shared" si="0"/>
        <v>0</v>
      </c>
      <c r="AC17" s="33">
        <f t="shared" si="0"/>
        <v>0</v>
      </c>
      <c r="AD17" s="33">
        <f t="shared" si="0"/>
        <v>0</v>
      </c>
      <c r="AE17" s="33">
        <f t="shared" si="0"/>
        <v>0</v>
      </c>
      <c r="AF17" s="33">
        <f t="shared" si="0"/>
        <v>0</v>
      </c>
      <c r="AG17" s="33">
        <f t="shared" si="0"/>
        <v>0</v>
      </c>
      <c r="AH17" s="33">
        <f t="shared" si="0"/>
        <v>0</v>
      </c>
      <c r="AI17" s="33">
        <f t="shared" si="0"/>
        <v>0</v>
      </c>
      <c r="AJ17" s="33">
        <f t="shared" si="0"/>
        <v>0</v>
      </c>
      <c r="AK17" s="33">
        <f t="shared" si="0"/>
        <v>0</v>
      </c>
      <c r="AL17" s="33">
        <f t="shared" si="0"/>
        <v>0</v>
      </c>
      <c r="AM17" s="33">
        <f t="shared" si="0"/>
        <v>0</v>
      </c>
      <c r="AN17" s="33">
        <f t="shared" si="0"/>
        <v>0</v>
      </c>
      <c r="AO17" s="33">
        <f t="shared" si="0"/>
        <v>0</v>
      </c>
      <c r="AP17" s="33">
        <f t="shared" si="0"/>
        <v>0</v>
      </c>
      <c r="AQ17" s="33">
        <f t="shared" si="0"/>
        <v>0</v>
      </c>
      <c r="AR17" s="33">
        <f t="shared" si="0"/>
        <v>0</v>
      </c>
      <c r="AS17" s="33">
        <f t="shared" si="0"/>
        <v>0</v>
      </c>
      <c r="AT17" s="33">
        <f t="shared" si="0"/>
        <v>0</v>
      </c>
      <c r="AU17" s="33">
        <f t="shared" si="0"/>
        <v>0</v>
      </c>
      <c r="AV17" s="33">
        <f t="shared" si="0"/>
        <v>0</v>
      </c>
      <c r="AW17" s="33">
        <f t="shared" si="0"/>
        <v>0</v>
      </c>
      <c r="AX17" s="33">
        <f t="shared" si="0"/>
        <v>0</v>
      </c>
      <c r="AY17" s="33">
        <f t="shared" si="0"/>
        <v>0</v>
      </c>
      <c r="AZ17" s="33">
        <f t="shared" si="0"/>
        <v>0</v>
      </c>
      <c r="BA17" s="33">
        <f t="shared" si="0"/>
        <v>0</v>
      </c>
      <c r="BB17" s="33">
        <f t="shared" si="0"/>
        <v>0</v>
      </c>
      <c r="BC17" s="33">
        <f t="shared" si="0"/>
        <v>0</v>
      </c>
      <c r="BD17" s="33">
        <f t="shared" si="0"/>
        <v>0</v>
      </c>
      <c r="BE17" s="33">
        <f t="shared" si="0"/>
        <v>0</v>
      </c>
      <c r="BF17" s="33">
        <f t="shared" si="0"/>
        <v>0</v>
      </c>
      <c r="BG17" s="33">
        <f t="shared" si="0"/>
        <v>0</v>
      </c>
      <c r="BH17" s="33">
        <f t="shared" si="0"/>
        <v>0</v>
      </c>
      <c r="BI17" s="33">
        <f t="shared" si="0"/>
        <v>0</v>
      </c>
      <c r="BJ17" s="33">
        <f>SUM(BJ18:BJ22)</f>
        <v>0</v>
      </c>
      <c r="BK17" s="34">
        <f>SUM(BK18:BK22)</f>
        <v>0</v>
      </c>
      <c r="BL17" s="33">
        <f t="shared" ref="BL17:DR17" si="1">SUM(BL18:BL22)</f>
        <v>0</v>
      </c>
      <c r="BM17" s="33">
        <f t="shared" si="1"/>
        <v>0</v>
      </c>
      <c r="BN17" s="33">
        <f t="shared" si="1"/>
        <v>0</v>
      </c>
      <c r="BO17" s="33">
        <f t="shared" si="1"/>
        <v>0</v>
      </c>
      <c r="BP17" s="33">
        <f t="shared" si="1"/>
        <v>0</v>
      </c>
      <c r="BQ17" s="33">
        <f t="shared" si="1"/>
        <v>0</v>
      </c>
      <c r="BR17" s="33">
        <f t="shared" si="1"/>
        <v>0</v>
      </c>
      <c r="BS17" s="33">
        <f t="shared" si="1"/>
        <v>0</v>
      </c>
      <c r="BT17" s="33">
        <f t="shared" si="1"/>
        <v>0</v>
      </c>
      <c r="BU17" s="33">
        <f t="shared" si="1"/>
        <v>0</v>
      </c>
      <c r="BV17" s="33">
        <f t="shared" si="1"/>
        <v>0</v>
      </c>
      <c r="BW17" s="33">
        <f t="shared" si="1"/>
        <v>0</v>
      </c>
      <c r="BX17" s="33">
        <f t="shared" si="1"/>
        <v>0</v>
      </c>
      <c r="BY17" s="33">
        <f t="shared" si="1"/>
        <v>0</v>
      </c>
      <c r="BZ17" s="33">
        <f t="shared" si="1"/>
        <v>0</v>
      </c>
      <c r="CA17" s="33">
        <f t="shared" si="1"/>
        <v>0</v>
      </c>
      <c r="CB17" s="33">
        <f t="shared" si="1"/>
        <v>0</v>
      </c>
      <c r="CC17" s="33">
        <f t="shared" si="1"/>
        <v>0</v>
      </c>
      <c r="CD17" s="33">
        <f t="shared" si="1"/>
        <v>0</v>
      </c>
      <c r="CE17" s="33">
        <f t="shared" si="1"/>
        <v>0</v>
      </c>
      <c r="CF17" s="33">
        <f t="shared" si="1"/>
        <v>0</v>
      </c>
      <c r="CG17" s="33">
        <f t="shared" si="1"/>
        <v>0</v>
      </c>
      <c r="CH17" s="33">
        <f t="shared" si="1"/>
        <v>0</v>
      </c>
      <c r="CI17" s="33">
        <f t="shared" si="1"/>
        <v>0</v>
      </c>
      <c r="CJ17" s="33">
        <f t="shared" si="1"/>
        <v>0</v>
      </c>
      <c r="CK17" s="33">
        <f t="shared" si="1"/>
        <v>0</v>
      </c>
      <c r="CL17" s="33">
        <f t="shared" si="1"/>
        <v>0</v>
      </c>
      <c r="CM17" s="33">
        <f t="shared" si="1"/>
        <v>0</v>
      </c>
      <c r="CN17" s="33">
        <f t="shared" si="1"/>
        <v>0</v>
      </c>
      <c r="CO17" s="33">
        <f t="shared" si="1"/>
        <v>0</v>
      </c>
      <c r="CP17" s="33">
        <f t="shared" si="1"/>
        <v>0</v>
      </c>
      <c r="CQ17" s="33">
        <f t="shared" si="1"/>
        <v>0</v>
      </c>
      <c r="CR17" s="33">
        <f t="shared" si="1"/>
        <v>0</v>
      </c>
      <c r="CS17" s="33">
        <f t="shared" si="1"/>
        <v>0</v>
      </c>
      <c r="CT17" s="33">
        <f t="shared" si="1"/>
        <v>0</v>
      </c>
      <c r="CU17" s="33">
        <f t="shared" si="1"/>
        <v>0</v>
      </c>
      <c r="CV17" s="33">
        <f t="shared" si="1"/>
        <v>0</v>
      </c>
      <c r="CW17" s="33">
        <f t="shared" si="1"/>
        <v>0</v>
      </c>
      <c r="CX17" s="33">
        <f t="shared" si="1"/>
        <v>0</v>
      </c>
      <c r="CY17" s="33">
        <f t="shared" si="1"/>
        <v>0</v>
      </c>
      <c r="CZ17" s="33">
        <f t="shared" si="1"/>
        <v>0</v>
      </c>
      <c r="DA17" s="33">
        <f t="shared" si="1"/>
        <v>0</v>
      </c>
      <c r="DB17" s="33">
        <f t="shared" si="1"/>
        <v>0</v>
      </c>
      <c r="DC17" s="33">
        <f t="shared" si="1"/>
        <v>0</v>
      </c>
      <c r="DD17" s="33">
        <f t="shared" si="1"/>
        <v>0</v>
      </c>
      <c r="DE17" s="33">
        <f t="shared" si="1"/>
        <v>0</v>
      </c>
      <c r="DF17" s="33">
        <f t="shared" si="1"/>
        <v>0</v>
      </c>
      <c r="DG17" s="33">
        <f t="shared" si="1"/>
        <v>0</v>
      </c>
      <c r="DH17" s="33">
        <f t="shared" si="1"/>
        <v>0</v>
      </c>
      <c r="DI17" s="33">
        <f t="shared" si="1"/>
        <v>0</v>
      </c>
      <c r="DJ17" s="33">
        <f t="shared" si="1"/>
        <v>0</v>
      </c>
      <c r="DK17" s="33">
        <f t="shared" si="1"/>
        <v>0</v>
      </c>
      <c r="DL17" s="33">
        <f t="shared" si="1"/>
        <v>0</v>
      </c>
      <c r="DM17" s="33">
        <f t="shared" si="1"/>
        <v>0</v>
      </c>
      <c r="DN17" s="33">
        <f t="shared" si="1"/>
        <v>0</v>
      </c>
      <c r="DO17" s="33">
        <f t="shared" si="1"/>
        <v>0</v>
      </c>
      <c r="DP17" s="33">
        <f t="shared" si="1"/>
        <v>0</v>
      </c>
      <c r="DQ17" s="33">
        <f t="shared" si="1"/>
        <v>0</v>
      </c>
      <c r="DR17" s="35">
        <f t="shared" si="1"/>
        <v>0</v>
      </c>
    </row>
    <row r="18" spans="1:122" outlineLevel="1" x14ac:dyDescent="0.25">
      <c r="A18" s="36" t="str">
        <f>CONCATENATE(A32, ", ",$B$9)</f>
        <v xml:space="preserve">товар 1, </v>
      </c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</row>
    <row r="19" spans="1:122" outlineLevel="1" x14ac:dyDescent="0.25">
      <c r="A19" s="36" t="str">
        <f>CONCATENATE(A33, ", ",$B$9)</f>
        <v xml:space="preserve">товар 2, </v>
      </c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9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40"/>
    </row>
    <row r="20" spans="1:122" outlineLevel="1" x14ac:dyDescent="0.25">
      <c r="A20" s="36" t="str">
        <f>CONCATENATE(A34, ", ",$B$9)</f>
        <v xml:space="preserve">товар 3, </v>
      </c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9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40"/>
    </row>
    <row r="21" spans="1:122" outlineLevel="1" x14ac:dyDescent="0.25">
      <c r="A21" s="36" t="str">
        <f>CONCATENATE(A35, ", ",$B$9)</f>
        <v xml:space="preserve">товар 4, </v>
      </c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9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40"/>
    </row>
    <row r="22" spans="1:122" outlineLevel="1" x14ac:dyDescent="0.25">
      <c r="A22" s="41" t="str">
        <f>CONCATENATE(A36, ", ",$B$9)</f>
        <v xml:space="preserve">товар 5, </v>
      </c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4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5"/>
    </row>
    <row r="23" spans="1:122" x14ac:dyDescent="0.25">
      <c r="A23" s="46" t="s">
        <v>15</v>
      </c>
      <c r="B23" s="47">
        <f>IF(SUM(B24:B28),(B24*B18+B25*B19+B26*B20+B27*B21+B28*B22)/SUM(B18:B22),0)</f>
        <v>0</v>
      </c>
      <c r="C23" s="48">
        <f t="shared" ref="C23:BN23" si="2">IF(SUM(C24:C28),(C24*C18+C25*C19+C26*C20+C27*C21+C28*C22)/SUM(C18:C22),0)</f>
        <v>0</v>
      </c>
      <c r="D23" s="48">
        <f t="shared" si="2"/>
        <v>0</v>
      </c>
      <c r="E23" s="48">
        <f t="shared" si="2"/>
        <v>0</v>
      </c>
      <c r="F23" s="48">
        <f t="shared" si="2"/>
        <v>0</v>
      </c>
      <c r="G23" s="48">
        <f t="shared" si="2"/>
        <v>0</v>
      </c>
      <c r="H23" s="48">
        <f t="shared" si="2"/>
        <v>0</v>
      </c>
      <c r="I23" s="48">
        <f t="shared" si="2"/>
        <v>0</v>
      </c>
      <c r="J23" s="48">
        <f t="shared" si="2"/>
        <v>0</v>
      </c>
      <c r="K23" s="48">
        <f t="shared" si="2"/>
        <v>0</v>
      </c>
      <c r="L23" s="48">
        <f t="shared" si="2"/>
        <v>0</v>
      </c>
      <c r="M23" s="48">
        <f t="shared" si="2"/>
        <v>0</v>
      </c>
      <c r="N23" s="48">
        <f t="shared" si="2"/>
        <v>0</v>
      </c>
      <c r="O23" s="48">
        <f t="shared" si="2"/>
        <v>0</v>
      </c>
      <c r="P23" s="48">
        <f t="shared" si="2"/>
        <v>0</v>
      </c>
      <c r="Q23" s="48">
        <f t="shared" si="2"/>
        <v>0</v>
      </c>
      <c r="R23" s="48">
        <f t="shared" si="2"/>
        <v>0</v>
      </c>
      <c r="S23" s="48">
        <f t="shared" si="2"/>
        <v>0</v>
      </c>
      <c r="T23" s="48">
        <f t="shared" si="2"/>
        <v>0</v>
      </c>
      <c r="U23" s="48">
        <f t="shared" si="2"/>
        <v>0</v>
      </c>
      <c r="V23" s="48">
        <f t="shared" si="2"/>
        <v>0</v>
      </c>
      <c r="W23" s="48">
        <f t="shared" si="2"/>
        <v>0</v>
      </c>
      <c r="X23" s="48">
        <f t="shared" si="2"/>
        <v>0</v>
      </c>
      <c r="Y23" s="48">
        <f t="shared" si="2"/>
        <v>0</v>
      </c>
      <c r="Z23" s="48">
        <f t="shared" si="2"/>
        <v>0</v>
      </c>
      <c r="AA23" s="48">
        <f t="shared" si="2"/>
        <v>0</v>
      </c>
      <c r="AB23" s="48">
        <f t="shared" si="2"/>
        <v>0</v>
      </c>
      <c r="AC23" s="48">
        <f t="shared" si="2"/>
        <v>0</v>
      </c>
      <c r="AD23" s="48">
        <f t="shared" si="2"/>
        <v>0</v>
      </c>
      <c r="AE23" s="48">
        <f t="shared" si="2"/>
        <v>0</v>
      </c>
      <c r="AF23" s="48">
        <f t="shared" si="2"/>
        <v>0</v>
      </c>
      <c r="AG23" s="48">
        <f t="shared" si="2"/>
        <v>0</v>
      </c>
      <c r="AH23" s="48">
        <f t="shared" si="2"/>
        <v>0</v>
      </c>
      <c r="AI23" s="48">
        <f t="shared" si="2"/>
        <v>0</v>
      </c>
      <c r="AJ23" s="48">
        <f t="shared" si="2"/>
        <v>0</v>
      </c>
      <c r="AK23" s="48">
        <f t="shared" si="2"/>
        <v>0</v>
      </c>
      <c r="AL23" s="48">
        <f t="shared" si="2"/>
        <v>0</v>
      </c>
      <c r="AM23" s="48">
        <f t="shared" si="2"/>
        <v>0</v>
      </c>
      <c r="AN23" s="48">
        <f t="shared" si="2"/>
        <v>0</v>
      </c>
      <c r="AO23" s="48">
        <f t="shared" si="2"/>
        <v>0</v>
      </c>
      <c r="AP23" s="48">
        <f t="shared" si="2"/>
        <v>0</v>
      </c>
      <c r="AQ23" s="48">
        <f t="shared" si="2"/>
        <v>0</v>
      </c>
      <c r="AR23" s="48">
        <f t="shared" si="2"/>
        <v>0</v>
      </c>
      <c r="AS23" s="48">
        <f t="shared" si="2"/>
        <v>0</v>
      </c>
      <c r="AT23" s="48">
        <f t="shared" si="2"/>
        <v>0</v>
      </c>
      <c r="AU23" s="48">
        <f t="shared" si="2"/>
        <v>0</v>
      </c>
      <c r="AV23" s="48">
        <f t="shared" si="2"/>
        <v>0</v>
      </c>
      <c r="AW23" s="48">
        <f t="shared" si="2"/>
        <v>0</v>
      </c>
      <c r="AX23" s="48">
        <f t="shared" si="2"/>
        <v>0</v>
      </c>
      <c r="AY23" s="48">
        <f t="shared" si="2"/>
        <v>0</v>
      </c>
      <c r="AZ23" s="48">
        <f t="shared" si="2"/>
        <v>0</v>
      </c>
      <c r="BA23" s="48">
        <f t="shared" si="2"/>
        <v>0</v>
      </c>
      <c r="BB23" s="48">
        <f t="shared" si="2"/>
        <v>0</v>
      </c>
      <c r="BC23" s="48">
        <f t="shared" si="2"/>
        <v>0</v>
      </c>
      <c r="BD23" s="48">
        <f t="shared" si="2"/>
        <v>0</v>
      </c>
      <c r="BE23" s="48">
        <f t="shared" si="2"/>
        <v>0</v>
      </c>
      <c r="BF23" s="48">
        <f t="shared" si="2"/>
        <v>0</v>
      </c>
      <c r="BG23" s="48">
        <f t="shared" si="2"/>
        <v>0</v>
      </c>
      <c r="BH23" s="48">
        <f t="shared" si="2"/>
        <v>0</v>
      </c>
      <c r="BI23" s="48">
        <f t="shared" si="2"/>
        <v>0</v>
      </c>
      <c r="BJ23" s="48">
        <f t="shared" si="2"/>
        <v>0</v>
      </c>
      <c r="BK23" s="49">
        <f t="shared" si="2"/>
        <v>0</v>
      </c>
      <c r="BL23" s="48">
        <f t="shared" si="2"/>
        <v>0</v>
      </c>
      <c r="BM23" s="48">
        <f t="shared" si="2"/>
        <v>0</v>
      </c>
      <c r="BN23" s="48">
        <f t="shared" si="2"/>
        <v>0</v>
      </c>
      <c r="BO23" s="48">
        <f t="shared" ref="BO23:DW23" si="3">IF(SUM(BO24:BO28),(BO24*BO18+BO25*BO19+BO26*BO20+BO27*BO21+BO28*BO22)/SUM(BO18:BO22),0)</f>
        <v>0</v>
      </c>
      <c r="BP23" s="48">
        <f t="shared" si="3"/>
        <v>0</v>
      </c>
      <c r="BQ23" s="48">
        <f t="shared" si="3"/>
        <v>0</v>
      </c>
      <c r="BR23" s="48">
        <f t="shared" si="3"/>
        <v>0</v>
      </c>
      <c r="BS23" s="48">
        <f t="shared" si="3"/>
        <v>0</v>
      </c>
      <c r="BT23" s="48">
        <f t="shared" si="3"/>
        <v>0</v>
      </c>
      <c r="BU23" s="48">
        <f t="shared" si="3"/>
        <v>0</v>
      </c>
      <c r="BV23" s="48">
        <f t="shared" si="3"/>
        <v>0</v>
      </c>
      <c r="BW23" s="48">
        <f t="shared" si="3"/>
        <v>0</v>
      </c>
      <c r="BX23" s="48">
        <f t="shared" si="3"/>
        <v>0</v>
      </c>
      <c r="BY23" s="48">
        <f t="shared" si="3"/>
        <v>0</v>
      </c>
      <c r="BZ23" s="48">
        <f t="shared" si="3"/>
        <v>0</v>
      </c>
      <c r="CA23" s="48">
        <f t="shared" si="3"/>
        <v>0</v>
      </c>
      <c r="CB23" s="48">
        <f t="shared" si="3"/>
        <v>0</v>
      </c>
      <c r="CC23" s="48">
        <f t="shared" si="3"/>
        <v>0</v>
      </c>
      <c r="CD23" s="48">
        <f t="shared" si="3"/>
        <v>0</v>
      </c>
      <c r="CE23" s="48">
        <f t="shared" si="3"/>
        <v>0</v>
      </c>
      <c r="CF23" s="48">
        <f t="shared" si="3"/>
        <v>0</v>
      </c>
      <c r="CG23" s="48">
        <f t="shared" si="3"/>
        <v>0</v>
      </c>
      <c r="CH23" s="48">
        <f t="shared" si="3"/>
        <v>0</v>
      </c>
      <c r="CI23" s="48">
        <f t="shared" si="3"/>
        <v>0</v>
      </c>
      <c r="CJ23" s="48">
        <f t="shared" si="3"/>
        <v>0</v>
      </c>
      <c r="CK23" s="48">
        <f t="shared" si="3"/>
        <v>0</v>
      </c>
      <c r="CL23" s="48">
        <f t="shared" si="3"/>
        <v>0</v>
      </c>
      <c r="CM23" s="48">
        <f t="shared" si="3"/>
        <v>0</v>
      </c>
      <c r="CN23" s="48">
        <f t="shared" si="3"/>
        <v>0</v>
      </c>
      <c r="CO23" s="48">
        <f t="shared" si="3"/>
        <v>0</v>
      </c>
      <c r="CP23" s="48">
        <f t="shared" si="3"/>
        <v>0</v>
      </c>
      <c r="CQ23" s="48">
        <f t="shared" si="3"/>
        <v>0</v>
      </c>
      <c r="CR23" s="48">
        <f t="shared" si="3"/>
        <v>0</v>
      </c>
      <c r="CS23" s="48">
        <f t="shared" si="3"/>
        <v>0</v>
      </c>
      <c r="CT23" s="48">
        <f t="shared" si="3"/>
        <v>0</v>
      </c>
      <c r="CU23" s="48">
        <f t="shared" si="3"/>
        <v>0</v>
      </c>
      <c r="CV23" s="48">
        <f t="shared" si="3"/>
        <v>0</v>
      </c>
      <c r="CW23" s="48">
        <f t="shared" si="3"/>
        <v>0</v>
      </c>
      <c r="CX23" s="48">
        <f t="shared" si="3"/>
        <v>0</v>
      </c>
      <c r="CY23" s="48">
        <f t="shared" si="3"/>
        <v>0</v>
      </c>
      <c r="CZ23" s="48">
        <f t="shared" si="3"/>
        <v>0</v>
      </c>
      <c r="DA23" s="48">
        <f t="shared" si="3"/>
        <v>0</v>
      </c>
      <c r="DB23" s="48">
        <f t="shared" si="3"/>
        <v>0</v>
      </c>
      <c r="DC23" s="48">
        <f t="shared" si="3"/>
        <v>0</v>
      </c>
      <c r="DD23" s="48">
        <f t="shared" si="3"/>
        <v>0</v>
      </c>
      <c r="DE23" s="48">
        <f t="shared" si="3"/>
        <v>0</v>
      </c>
      <c r="DF23" s="48">
        <f t="shared" si="3"/>
        <v>0</v>
      </c>
      <c r="DG23" s="48">
        <f t="shared" si="3"/>
        <v>0</v>
      </c>
      <c r="DH23" s="48">
        <f t="shared" si="3"/>
        <v>0</v>
      </c>
      <c r="DI23" s="48">
        <f t="shared" si="3"/>
        <v>0</v>
      </c>
      <c r="DJ23" s="48">
        <f t="shared" si="3"/>
        <v>0</v>
      </c>
      <c r="DK23" s="48">
        <f t="shared" si="3"/>
        <v>0</v>
      </c>
      <c r="DL23" s="48">
        <f t="shared" si="3"/>
        <v>0</v>
      </c>
      <c r="DM23" s="48">
        <f t="shared" si="3"/>
        <v>0</v>
      </c>
      <c r="DN23" s="48">
        <f t="shared" si="3"/>
        <v>0</v>
      </c>
      <c r="DO23" s="48">
        <f t="shared" si="3"/>
        <v>0</v>
      </c>
      <c r="DP23" s="48">
        <f t="shared" si="3"/>
        <v>0</v>
      </c>
      <c r="DQ23" s="48">
        <f t="shared" si="3"/>
        <v>0</v>
      </c>
      <c r="DR23" s="48">
        <f t="shared" si="3"/>
        <v>0</v>
      </c>
    </row>
    <row r="24" spans="1:122" outlineLevel="1" x14ac:dyDescent="0.25">
      <c r="A24" s="36" t="str">
        <f>CONCATENATE("ціна на ",A32,", ",$B$7," за 1 ",$B$9)</f>
        <v xml:space="preserve">ціна на товар 1,  за 1 </v>
      </c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</row>
    <row r="25" spans="1:122" outlineLevel="1" x14ac:dyDescent="0.25">
      <c r="A25" s="36" t="str">
        <f>CONCATENATE("ціна на ",A33,", ",$B$7," за 1 ",$B$9)</f>
        <v xml:space="preserve">ціна на товар 2,  за 1 </v>
      </c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9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40"/>
    </row>
    <row r="26" spans="1:122" outlineLevel="1" x14ac:dyDescent="0.25">
      <c r="A26" s="36" t="str">
        <f>CONCATENATE("ціна на ",A34,", ",$B$7," за 1 ",$B$9)</f>
        <v xml:space="preserve">ціна на товар 3,  за 1 </v>
      </c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9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40"/>
    </row>
    <row r="27" spans="1:122" outlineLevel="1" x14ac:dyDescent="0.25">
      <c r="A27" s="36" t="str">
        <f>CONCATENATE("ціна на ",A35,", ",$B$7," за 1 ",$B$9)</f>
        <v xml:space="preserve">ціна на товар 4,  за 1 </v>
      </c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9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40"/>
    </row>
    <row r="28" spans="1:122" ht="15.75" outlineLevel="1" thickBot="1" x14ac:dyDescent="0.3">
      <c r="A28" s="50" t="str">
        <f>CONCATENATE("ціна на ",A36,", ",$B$7," за 1 ",$B$9)</f>
        <v xml:space="preserve">ціна на товар 5,  за 1 </v>
      </c>
      <c r="B28" s="51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3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4"/>
    </row>
    <row r="29" spans="1:122" ht="19.5" customHeight="1" thickTop="1" x14ac:dyDescent="0.25">
      <c r="A29" s="55" t="s">
        <v>16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8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9"/>
    </row>
    <row r="30" spans="1:122" outlineLevel="1" x14ac:dyDescent="0.25">
      <c r="A30" s="60" t="s">
        <v>17</v>
      </c>
      <c r="B30" s="61">
        <f>B31+B37+B38+B39</f>
        <v>0</v>
      </c>
      <c r="C30" s="62">
        <f t="shared" ref="C30:BI30" si="4">C31+C37+C38+C39</f>
        <v>0</v>
      </c>
      <c r="D30" s="62">
        <f t="shared" si="4"/>
        <v>0</v>
      </c>
      <c r="E30" s="62">
        <f t="shared" si="4"/>
        <v>0</v>
      </c>
      <c r="F30" s="62">
        <f t="shared" si="4"/>
        <v>0</v>
      </c>
      <c r="G30" s="62">
        <f t="shared" si="4"/>
        <v>0</v>
      </c>
      <c r="H30" s="62">
        <f t="shared" si="4"/>
        <v>0</v>
      </c>
      <c r="I30" s="62">
        <f t="shared" si="4"/>
        <v>0</v>
      </c>
      <c r="J30" s="62">
        <f t="shared" si="4"/>
        <v>0</v>
      </c>
      <c r="K30" s="62">
        <f t="shared" si="4"/>
        <v>0</v>
      </c>
      <c r="L30" s="62">
        <f t="shared" si="4"/>
        <v>0</v>
      </c>
      <c r="M30" s="62">
        <f t="shared" si="4"/>
        <v>0</v>
      </c>
      <c r="N30" s="62">
        <f t="shared" si="4"/>
        <v>0</v>
      </c>
      <c r="O30" s="62">
        <f t="shared" si="4"/>
        <v>0</v>
      </c>
      <c r="P30" s="62">
        <f t="shared" si="4"/>
        <v>0</v>
      </c>
      <c r="Q30" s="62">
        <f t="shared" si="4"/>
        <v>0</v>
      </c>
      <c r="R30" s="62">
        <f t="shared" si="4"/>
        <v>0</v>
      </c>
      <c r="S30" s="62">
        <f t="shared" si="4"/>
        <v>0</v>
      </c>
      <c r="T30" s="62">
        <f t="shared" si="4"/>
        <v>0</v>
      </c>
      <c r="U30" s="62">
        <f t="shared" si="4"/>
        <v>0</v>
      </c>
      <c r="V30" s="62">
        <f t="shared" si="4"/>
        <v>0</v>
      </c>
      <c r="W30" s="62">
        <f t="shared" si="4"/>
        <v>0</v>
      </c>
      <c r="X30" s="62">
        <f t="shared" si="4"/>
        <v>0</v>
      </c>
      <c r="Y30" s="62">
        <f t="shared" si="4"/>
        <v>0</v>
      </c>
      <c r="Z30" s="62">
        <f t="shared" si="4"/>
        <v>0</v>
      </c>
      <c r="AA30" s="62">
        <f t="shared" si="4"/>
        <v>0</v>
      </c>
      <c r="AB30" s="62">
        <f t="shared" si="4"/>
        <v>0</v>
      </c>
      <c r="AC30" s="62">
        <f t="shared" si="4"/>
        <v>0</v>
      </c>
      <c r="AD30" s="62">
        <f t="shared" si="4"/>
        <v>0</v>
      </c>
      <c r="AE30" s="62">
        <f t="shared" si="4"/>
        <v>0</v>
      </c>
      <c r="AF30" s="62">
        <f t="shared" si="4"/>
        <v>0</v>
      </c>
      <c r="AG30" s="62">
        <f t="shared" si="4"/>
        <v>0</v>
      </c>
      <c r="AH30" s="62">
        <f t="shared" si="4"/>
        <v>0</v>
      </c>
      <c r="AI30" s="62">
        <f t="shared" si="4"/>
        <v>0</v>
      </c>
      <c r="AJ30" s="62">
        <f t="shared" si="4"/>
        <v>0</v>
      </c>
      <c r="AK30" s="62">
        <f t="shared" si="4"/>
        <v>0</v>
      </c>
      <c r="AL30" s="62">
        <f t="shared" si="4"/>
        <v>0</v>
      </c>
      <c r="AM30" s="62">
        <f t="shared" si="4"/>
        <v>0</v>
      </c>
      <c r="AN30" s="62">
        <f t="shared" si="4"/>
        <v>0</v>
      </c>
      <c r="AO30" s="62">
        <f t="shared" si="4"/>
        <v>0</v>
      </c>
      <c r="AP30" s="62">
        <f t="shared" si="4"/>
        <v>0</v>
      </c>
      <c r="AQ30" s="62">
        <f t="shared" si="4"/>
        <v>0</v>
      </c>
      <c r="AR30" s="62">
        <f t="shared" si="4"/>
        <v>0</v>
      </c>
      <c r="AS30" s="62">
        <f t="shared" si="4"/>
        <v>0</v>
      </c>
      <c r="AT30" s="62">
        <f t="shared" si="4"/>
        <v>0</v>
      </c>
      <c r="AU30" s="62">
        <f t="shared" si="4"/>
        <v>0</v>
      </c>
      <c r="AV30" s="62">
        <f t="shared" si="4"/>
        <v>0</v>
      </c>
      <c r="AW30" s="62">
        <f t="shared" si="4"/>
        <v>0</v>
      </c>
      <c r="AX30" s="62">
        <f t="shared" si="4"/>
        <v>0</v>
      </c>
      <c r="AY30" s="62">
        <f t="shared" si="4"/>
        <v>0</v>
      </c>
      <c r="AZ30" s="62">
        <f t="shared" si="4"/>
        <v>0</v>
      </c>
      <c r="BA30" s="62">
        <f t="shared" si="4"/>
        <v>0</v>
      </c>
      <c r="BB30" s="62">
        <f t="shared" si="4"/>
        <v>0</v>
      </c>
      <c r="BC30" s="62">
        <f t="shared" si="4"/>
        <v>0</v>
      </c>
      <c r="BD30" s="62">
        <f t="shared" si="4"/>
        <v>0</v>
      </c>
      <c r="BE30" s="62">
        <f t="shared" si="4"/>
        <v>0</v>
      </c>
      <c r="BF30" s="62">
        <f t="shared" si="4"/>
        <v>0</v>
      </c>
      <c r="BG30" s="62">
        <f t="shared" si="4"/>
        <v>0</v>
      </c>
      <c r="BH30" s="62">
        <f t="shared" si="4"/>
        <v>0</v>
      </c>
      <c r="BI30" s="62">
        <f t="shared" si="4"/>
        <v>0</v>
      </c>
      <c r="BJ30" s="62">
        <f>BJ31+BJ37+BJ38+BJ39</f>
        <v>0</v>
      </c>
      <c r="BK30" s="63">
        <f>BK31+BK37+BK38+BK39</f>
        <v>0</v>
      </c>
      <c r="BL30" s="62">
        <f t="shared" ref="BL30:DR30" si="5">BL31+BL37+BL38+BL39</f>
        <v>0</v>
      </c>
      <c r="BM30" s="62">
        <f t="shared" si="5"/>
        <v>0</v>
      </c>
      <c r="BN30" s="62">
        <f t="shared" si="5"/>
        <v>0</v>
      </c>
      <c r="BO30" s="62">
        <f t="shared" si="5"/>
        <v>0</v>
      </c>
      <c r="BP30" s="62">
        <f t="shared" si="5"/>
        <v>0</v>
      </c>
      <c r="BQ30" s="62">
        <f t="shared" si="5"/>
        <v>0</v>
      </c>
      <c r="BR30" s="62">
        <f t="shared" si="5"/>
        <v>0</v>
      </c>
      <c r="BS30" s="62">
        <f t="shared" si="5"/>
        <v>0</v>
      </c>
      <c r="BT30" s="62">
        <f t="shared" si="5"/>
        <v>0</v>
      </c>
      <c r="BU30" s="62">
        <f t="shared" si="5"/>
        <v>0</v>
      </c>
      <c r="BV30" s="62">
        <f t="shared" si="5"/>
        <v>0</v>
      </c>
      <c r="BW30" s="62">
        <f t="shared" si="5"/>
        <v>0</v>
      </c>
      <c r="BX30" s="62">
        <f t="shared" si="5"/>
        <v>0</v>
      </c>
      <c r="BY30" s="62">
        <f t="shared" si="5"/>
        <v>0</v>
      </c>
      <c r="BZ30" s="62">
        <f t="shared" si="5"/>
        <v>0</v>
      </c>
      <c r="CA30" s="62">
        <f t="shared" si="5"/>
        <v>0</v>
      </c>
      <c r="CB30" s="62">
        <f t="shared" si="5"/>
        <v>0</v>
      </c>
      <c r="CC30" s="62">
        <f t="shared" si="5"/>
        <v>0</v>
      </c>
      <c r="CD30" s="62">
        <f t="shared" si="5"/>
        <v>0</v>
      </c>
      <c r="CE30" s="62">
        <f t="shared" si="5"/>
        <v>0</v>
      </c>
      <c r="CF30" s="62">
        <f t="shared" si="5"/>
        <v>0</v>
      </c>
      <c r="CG30" s="62">
        <f t="shared" si="5"/>
        <v>0</v>
      </c>
      <c r="CH30" s="62">
        <f t="shared" si="5"/>
        <v>0</v>
      </c>
      <c r="CI30" s="62">
        <f t="shared" si="5"/>
        <v>0</v>
      </c>
      <c r="CJ30" s="62">
        <f t="shared" si="5"/>
        <v>0</v>
      </c>
      <c r="CK30" s="62">
        <f t="shared" si="5"/>
        <v>0</v>
      </c>
      <c r="CL30" s="62">
        <f t="shared" si="5"/>
        <v>0</v>
      </c>
      <c r="CM30" s="62">
        <f t="shared" si="5"/>
        <v>0</v>
      </c>
      <c r="CN30" s="62">
        <f t="shared" si="5"/>
        <v>0</v>
      </c>
      <c r="CO30" s="62">
        <f t="shared" si="5"/>
        <v>0</v>
      </c>
      <c r="CP30" s="62">
        <f t="shared" si="5"/>
        <v>0</v>
      </c>
      <c r="CQ30" s="62">
        <f t="shared" si="5"/>
        <v>0</v>
      </c>
      <c r="CR30" s="62">
        <f t="shared" si="5"/>
        <v>0</v>
      </c>
      <c r="CS30" s="62">
        <f t="shared" si="5"/>
        <v>0</v>
      </c>
      <c r="CT30" s="62">
        <f t="shared" si="5"/>
        <v>0</v>
      </c>
      <c r="CU30" s="62">
        <f t="shared" si="5"/>
        <v>0</v>
      </c>
      <c r="CV30" s="62">
        <f t="shared" si="5"/>
        <v>0</v>
      </c>
      <c r="CW30" s="62">
        <f t="shared" si="5"/>
        <v>0</v>
      </c>
      <c r="CX30" s="62">
        <f t="shared" si="5"/>
        <v>0</v>
      </c>
      <c r="CY30" s="62">
        <f t="shared" si="5"/>
        <v>0</v>
      </c>
      <c r="CZ30" s="62">
        <f t="shared" si="5"/>
        <v>0</v>
      </c>
      <c r="DA30" s="62">
        <f t="shared" si="5"/>
        <v>0</v>
      </c>
      <c r="DB30" s="62">
        <f t="shared" si="5"/>
        <v>0</v>
      </c>
      <c r="DC30" s="62">
        <f t="shared" si="5"/>
        <v>0</v>
      </c>
      <c r="DD30" s="62">
        <f t="shared" si="5"/>
        <v>0</v>
      </c>
      <c r="DE30" s="62">
        <f t="shared" si="5"/>
        <v>0</v>
      </c>
      <c r="DF30" s="62">
        <f t="shared" si="5"/>
        <v>0</v>
      </c>
      <c r="DG30" s="62">
        <f t="shared" si="5"/>
        <v>0</v>
      </c>
      <c r="DH30" s="62">
        <f t="shared" si="5"/>
        <v>0</v>
      </c>
      <c r="DI30" s="62">
        <f t="shared" si="5"/>
        <v>0</v>
      </c>
      <c r="DJ30" s="62">
        <f t="shared" si="5"/>
        <v>0</v>
      </c>
      <c r="DK30" s="62">
        <f t="shared" si="5"/>
        <v>0</v>
      </c>
      <c r="DL30" s="62">
        <f t="shared" si="5"/>
        <v>0</v>
      </c>
      <c r="DM30" s="62">
        <f t="shared" si="5"/>
        <v>0</v>
      </c>
      <c r="DN30" s="62">
        <f t="shared" si="5"/>
        <v>0</v>
      </c>
      <c r="DO30" s="62">
        <f t="shared" si="5"/>
        <v>0</v>
      </c>
      <c r="DP30" s="62">
        <f t="shared" si="5"/>
        <v>0</v>
      </c>
      <c r="DQ30" s="62">
        <f t="shared" si="5"/>
        <v>0</v>
      </c>
      <c r="DR30" s="64">
        <f t="shared" si="5"/>
        <v>0</v>
      </c>
    </row>
    <row r="31" spans="1:122" outlineLevel="2" x14ac:dyDescent="0.25">
      <c r="A31" s="65" t="s">
        <v>18</v>
      </c>
      <c r="B31" s="66">
        <f>SUM(B32:B36)</f>
        <v>0</v>
      </c>
      <c r="C31" s="67">
        <f>SUM(C32:C36)</f>
        <v>0</v>
      </c>
      <c r="D31" s="67">
        <f t="shared" ref="D31:BO31" si="6">SUM(D32:D36)</f>
        <v>0</v>
      </c>
      <c r="E31" s="67">
        <f t="shared" si="6"/>
        <v>0</v>
      </c>
      <c r="F31" s="67">
        <f t="shared" si="6"/>
        <v>0</v>
      </c>
      <c r="G31" s="67">
        <f t="shared" si="6"/>
        <v>0</v>
      </c>
      <c r="H31" s="67">
        <f t="shared" si="6"/>
        <v>0</v>
      </c>
      <c r="I31" s="67">
        <f t="shared" si="6"/>
        <v>0</v>
      </c>
      <c r="J31" s="67">
        <f t="shared" si="6"/>
        <v>0</v>
      </c>
      <c r="K31" s="67">
        <f t="shared" si="6"/>
        <v>0</v>
      </c>
      <c r="L31" s="67">
        <f t="shared" si="6"/>
        <v>0</v>
      </c>
      <c r="M31" s="67">
        <f t="shared" si="6"/>
        <v>0</v>
      </c>
      <c r="N31" s="67">
        <f t="shared" si="6"/>
        <v>0</v>
      </c>
      <c r="O31" s="67">
        <f t="shared" si="6"/>
        <v>0</v>
      </c>
      <c r="P31" s="67">
        <f t="shared" si="6"/>
        <v>0</v>
      </c>
      <c r="Q31" s="67">
        <f t="shared" si="6"/>
        <v>0</v>
      </c>
      <c r="R31" s="67">
        <f t="shared" si="6"/>
        <v>0</v>
      </c>
      <c r="S31" s="67">
        <f t="shared" si="6"/>
        <v>0</v>
      </c>
      <c r="T31" s="67">
        <f t="shared" si="6"/>
        <v>0</v>
      </c>
      <c r="U31" s="67">
        <f t="shared" si="6"/>
        <v>0</v>
      </c>
      <c r="V31" s="67">
        <f t="shared" si="6"/>
        <v>0</v>
      </c>
      <c r="W31" s="67">
        <f t="shared" si="6"/>
        <v>0</v>
      </c>
      <c r="X31" s="67">
        <f t="shared" si="6"/>
        <v>0</v>
      </c>
      <c r="Y31" s="67">
        <f t="shared" si="6"/>
        <v>0</v>
      </c>
      <c r="Z31" s="67">
        <f t="shared" si="6"/>
        <v>0</v>
      </c>
      <c r="AA31" s="67">
        <f t="shared" si="6"/>
        <v>0</v>
      </c>
      <c r="AB31" s="67">
        <f t="shared" si="6"/>
        <v>0</v>
      </c>
      <c r="AC31" s="67">
        <f t="shared" si="6"/>
        <v>0</v>
      </c>
      <c r="AD31" s="67">
        <f t="shared" si="6"/>
        <v>0</v>
      </c>
      <c r="AE31" s="67">
        <f t="shared" si="6"/>
        <v>0</v>
      </c>
      <c r="AF31" s="67">
        <f t="shared" si="6"/>
        <v>0</v>
      </c>
      <c r="AG31" s="67">
        <f t="shared" si="6"/>
        <v>0</v>
      </c>
      <c r="AH31" s="67">
        <f t="shared" si="6"/>
        <v>0</v>
      </c>
      <c r="AI31" s="67">
        <f t="shared" si="6"/>
        <v>0</v>
      </c>
      <c r="AJ31" s="67">
        <f t="shared" si="6"/>
        <v>0</v>
      </c>
      <c r="AK31" s="67">
        <f t="shared" si="6"/>
        <v>0</v>
      </c>
      <c r="AL31" s="67">
        <f t="shared" si="6"/>
        <v>0</v>
      </c>
      <c r="AM31" s="67">
        <f t="shared" si="6"/>
        <v>0</v>
      </c>
      <c r="AN31" s="67">
        <f t="shared" si="6"/>
        <v>0</v>
      </c>
      <c r="AO31" s="67">
        <f t="shared" si="6"/>
        <v>0</v>
      </c>
      <c r="AP31" s="67">
        <f t="shared" si="6"/>
        <v>0</v>
      </c>
      <c r="AQ31" s="67">
        <f t="shared" si="6"/>
        <v>0</v>
      </c>
      <c r="AR31" s="67">
        <f t="shared" si="6"/>
        <v>0</v>
      </c>
      <c r="AS31" s="67">
        <f t="shared" si="6"/>
        <v>0</v>
      </c>
      <c r="AT31" s="67">
        <f t="shared" si="6"/>
        <v>0</v>
      </c>
      <c r="AU31" s="67">
        <f t="shared" si="6"/>
        <v>0</v>
      </c>
      <c r="AV31" s="67">
        <f t="shared" si="6"/>
        <v>0</v>
      </c>
      <c r="AW31" s="67">
        <f t="shared" si="6"/>
        <v>0</v>
      </c>
      <c r="AX31" s="67">
        <f t="shared" si="6"/>
        <v>0</v>
      </c>
      <c r="AY31" s="67">
        <f t="shared" si="6"/>
        <v>0</v>
      </c>
      <c r="AZ31" s="67">
        <f t="shared" si="6"/>
        <v>0</v>
      </c>
      <c r="BA31" s="67">
        <f t="shared" si="6"/>
        <v>0</v>
      </c>
      <c r="BB31" s="67">
        <f t="shared" si="6"/>
        <v>0</v>
      </c>
      <c r="BC31" s="67">
        <f t="shared" si="6"/>
        <v>0</v>
      </c>
      <c r="BD31" s="67">
        <f t="shared" si="6"/>
        <v>0</v>
      </c>
      <c r="BE31" s="67">
        <f t="shared" si="6"/>
        <v>0</v>
      </c>
      <c r="BF31" s="67">
        <f t="shared" si="6"/>
        <v>0</v>
      </c>
      <c r="BG31" s="67">
        <f t="shared" si="6"/>
        <v>0</v>
      </c>
      <c r="BH31" s="67">
        <f t="shared" si="6"/>
        <v>0</v>
      </c>
      <c r="BI31" s="67">
        <f t="shared" si="6"/>
        <v>0</v>
      </c>
      <c r="BJ31" s="67">
        <f t="shared" si="6"/>
        <v>0</v>
      </c>
      <c r="BK31" s="67">
        <f t="shared" si="6"/>
        <v>0</v>
      </c>
      <c r="BL31" s="67">
        <f t="shared" si="6"/>
        <v>0</v>
      </c>
      <c r="BM31" s="67">
        <f t="shared" si="6"/>
        <v>0</v>
      </c>
      <c r="BN31" s="67">
        <f t="shared" si="6"/>
        <v>0</v>
      </c>
      <c r="BO31" s="67">
        <f t="shared" si="6"/>
        <v>0</v>
      </c>
      <c r="BP31" s="67">
        <f t="shared" ref="BP31:DR31" si="7">SUM(BP32:BP36)</f>
        <v>0</v>
      </c>
      <c r="BQ31" s="67">
        <f t="shared" si="7"/>
        <v>0</v>
      </c>
      <c r="BR31" s="67">
        <f t="shared" si="7"/>
        <v>0</v>
      </c>
      <c r="BS31" s="67">
        <f t="shared" si="7"/>
        <v>0</v>
      </c>
      <c r="BT31" s="67">
        <f t="shared" si="7"/>
        <v>0</v>
      </c>
      <c r="BU31" s="67">
        <f t="shared" si="7"/>
        <v>0</v>
      </c>
      <c r="BV31" s="67">
        <f t="shared" si="7"/>
        <v>0</v>
      </c>
      <c r="BW31" s="67">
        <f t="shared" si="7"/>
        <v>0</v>
      </c>
      <c r="BX31" s="67">
        <f t="shared" si="7"/>
        <v>0</v>
      </c>
      <c r="BY31" s="67">
        <f t="shared" si="7"/>
        <v>0</v>
      </c>
      <c r="BZ31" s="67">
        <f t="shared" si="7"/>
        <v>0</v>
      </c>
      <c r="CA31" s="67">
        <f t="shared" si="7"/>
        <v>0</v>
      </c>
      <c r="CB31" s="67">
        <f t="shared" si="7"/>
        <v>0</v>
      </c>
      <c r="CC31" s="67">
        <f t="shared" si="7"/>
        <v>0</v>
      </c>
      <c r="CD31" s="67">
        <f t="shared" si="7"/>
        <v>0</v>
      </c>
      <c r="CE31" s="67">
        <f t="shared" si="7"/>
        <v>0</v>
      </c>
      <c r="CF31" s="67">
        <f t="shared" si="7"/>
        <v>0</v>
      </c>
      <c r="CG31" s="67">
        <f t="shared" si="7"/>
        <v>0</v>
      </c>
      <c r="CH31" s="67">
        <f t="shared" si="7"/>
        <v>0</v>
      </c>
      <c r="CI31" s="67">
        <f t="shared" si="7"/>
        <v>0</v>
      </c>
      <c r="CJ31" s="67">
        <f t="shared" si="7"/>
        <v>0</v>
      </c>
      <c r="CK31" s="67">
        <f t="shared" si="7"/>
        <v>0</v>
      </c>
      <c r="CL31" s="67">
        <f t="shared" si="7"/>
        <v>0</v>
      </c>
      <c r="CM31" s="67">
        <f t="shared" si="7"/>
        <v>0</v>
      </c>
      <c r="CN31" s="67">
        <f t="shared" si="7"/>
        <v>0</v>
      </c>
      <c r="CO31" s="67">
        <f t="shared" si="7"/>
        <v>0</v>
      </c>
      <c r="CP31" s="67">
        <f t="shared" si="7"/>
        <v>0</v>
      </c>
      <c r="CQ31" s="67">
        <f t="shared" si="7"/>
        <v>0</v>
      </c>
      <c r="CR31" s="67">
        <f t="shared" si="7"/>
        <v>0</v>
      </c>
      <c r="CS31" s="67">
        <f t="shared" si="7"/>
        <v>0</v>
      </c>
      <c r="CT31" s="67">
        <f t="shared" si="7"/>
        <v>0</v>
      </c>
      <c r="CU31" s="67">
        <f t="shared" si="7"/>
        <v>0</v>
      </c>
      <c r="CV31" s="67">
        <f t="shared" si="7"/>
        <v>0</v>
      </c>
      <c r="CW31" s="67">
        <f t="shared" si="7"/>
        <v>0</v>
      </c>
      <c r="CX31" s="67">
        <f t="shared" si="7"/>
        <v>0</v>
      </c>
      <c r="CY31" s="67">
        <f t="shared" si="7"/>
        <v>0</v>
      </c>
      <c r="CZ31" s="67">
        <f t="shared" si="7"/>
        <v>0</v>
      </c>
      <c r="DA31" s="67">
        <f t="shared" si="7"/>
        <v>0</v>
      </c>
      <c r="DB31" s="67">
        <f t="shared" si="7"/>
        <v>0</v>
      </c>
      <c r="DC31" s="67">
        <f t="shared" si="7"/>
        <v>0</v>
      </c>
      <c r="DD31" s="67">
        <f t="shared" si="7"/>
        <v>0</v>
      </c>
      <c r="DE31" s="67">
        <f t="shared" si="7"/>
        <v>0</v>
      </c>
      <c r="DF31" s="67">
        <f t="shared" si="7"/>
        <v>0</v>
      </c>
      <c r="DG31" s="67">
        <f t="shared" si="7"/>
        <v>0</v>
      </c>
      <c r="DH31" s="67">
        <f t="shared" si="7"/>
        <v>0</v>
      </c>
      <c r="DI31" s="67">
        <f t="shared" si="7"/>
        <v>0</v>
      </c>
      <c r="DJ31" s="67">
        <f t="shared" si="7"/>
        <v>0</v>
      </c>
      <c r="DK31" s="67">
        <f t="shared" si="7"/>
        <v>0</v>
      </c>
      <c r="DL31" s="67">
        <f t="shared" si="7"/>
        <v>0</v>
      </c>
      <c r="DM31" s="67">
        <f t="shared" si="7"/>
        <v>0</v>
      </c>
      <c r="DN31" s="67">
        <f t="shared" si="7"/>
        <v>0</v>
      </c>
      <c r="DO31" s="67">
        <f t="shared" si="7"/>
        <v>0</v>
      </c>
      <c r="DP31" s="67">
        <f t="shared" si="7"/>
        <v>0</v>
      </c>
      <c r="DQ31" s="67">
        <f t="shared" si="7"/>
        <v>0</v>
      </c>
      <c r="DR31" s="67">
        <f t="shared" si="7"/>
        <v>0</v>
      </c>
    </row>
    <row r="32" spans="1:122" outlineLevel="3" x14ac:dyDescent="0.25">
      <c r="A32" s="68" t="s">
        <v>19</v>
      </c>
      <c r="B32" s="69"/>
      <c r="C32" s="70">
        <f t="shared" ref="C32:R36" si="8">C18*C24</f>
        <v>0</v>
      </c>
      <c r="D32" s="70">
        <f t="shared" si="8"/>
        <v>0</v>
      </c>
      <c r="E32" s="70">
        <f>E18*E24</f>
        <v>0</v>
      </c>
      <c r="F32" s="70">
        <f t="shared" ref="F32:BQ36" si="9">F18*F24</f>
        <v>0</v>
      </c>
      <c r="G32" s="70">
        <f t="shared" si="9"/>
        <v>0</v>
      </c>
      <c r="H32" s="70">
        <f t="shared" si="9"/>
        <v>0</v>
      </c>
      <c r="I32" s="70">
        <f t="shared" si="9"/>
        <v>0</v>
      </c>
      <c r="J32" s="70">
        <f t="shared" si="9"/>
        <v>0</v>
      </c>
      <c r="K32" s="70">
        <f t="shared" si="9"/>
        <v>0</v>
      </c>
      <c r="L32" s="70">
        <f t="shared" si="9"/>
        <v>0</v>
      </c>
      <c r="M32" s="70">
        <f t="shared" si="9"/>
        <v>0</v>
      </c>
      <c r="N32" s="70">
        <f t="shared" si="9"/>
        <v>0</v>
      </c>
      <c r="O32" s="70">
        <f t="shared" si="9"/>
        <v>0</v>
      </c>
      <c r="P32" s="70">
        <f t="shared" si="9"/>
        <v>0</v>
      </c>
      <c r="Q32" s="70">
        <f t="shared" si="9"/>
        <v>0</v>
      </c>
      <c r="R32" s="70">
        <f t="shared" si="9"/>
        <v>0</v>
      </c>
      <c r="S32" s="70">
        <f t="shared" si="9"/>
        <v>0</v>
      </c>
      <c r="T32" s="70">
        <f t="shared" si="9"/>
        <v>0</v>
      </c>
      <c r="U32" s="70">
        <f t="shared" si="9"/>
        <v>0</v>
      </c>
      <c r="V32" s="70">
        <f t="shared" si="9"/>
        <v>0</v>
      </c>
      <c r="W32" s="70">
        <f t="shared" si="9"/>
        <v>0</v>
      </c>
      <c r="X32" s="70">
        <f t="shared" si="9"/>
        <v>0</v>
      </c>
      <c r="Y32" s="70">
        <f t="shared" si="9"/>
        <v>0</v>
      </c>
      <c r="Z32" s="70">
        <f t="shared" si="9"/>
        <v>0</v>
      </c>
      <c r="AA32" s="70">
        <f t="shared" si="9"/>
        <v>0</v>
      </c>
      <c r="AB32" s="70">
        <f t="shared" si="9"/>
        <v>0</v>
      </c>
      <c r="AC32" s="70">
        <f t="shared" si="9"/>
        <v>0</v>
      </c>
      <c r="AD32" s="70">
        <f t="shared" si="9"/>
        <v>0</v>
      </c>
      <c r="AE32" s="70">
        <f t="shared" si="9"/>
        <v>0</v>
      </c>
      <c r="AF32" s="70">
        <f t="shared" si="9"/>
        <v>0</v>
      </c>
      <c r="AG32" s="70">
        <f t="shared" si="9"/>
        <v>0</v>
      </c>
      <c r="AH32" s="70">
        <f t="shared" si="9"/>
        <v>0</v>
      </c>
      <c r="AI32" s="70">
        <f t="shared" si="9"/>
        <v>0</v>
      </c>
      <c r="AJ32" s="70">
        <f t="shared" si="9"/>
        <v>0</v>
      </c>
      <c r="AK32" s="70">
        <f t="shared" si="9"/>
        <v>0</v>
      </c>
      <c r="AL32" s="70">
        <f t="shared" si="9"/>
        <v>0</v>
      </c>
      <c r="AM32" s="70">
        <f t="shared" si="9"/>
        <v>0</v>
      </c>
      <c r="AN32" s="70">
        <f t="shared" si="9"/>
        <v>0</v>
      </c>
      <c r="AO32" s="70">
        <f t="shared" si="9"/>
        <v>0</v>
      </c>
      <c r="AP32" s="70">
        <f t="shared" si="9"/>
        <v>0</v>
      </c>
      <c r="AQ32" s="70">
        <f t="shared" si="9"/>
        <v>0</v>
      </c>
      <c r="AR32" s="70">
        <f t="shared" si="9"/>
        <v>0</v>
      </c>
      <c r="AS32" s="70">
        <f t="shared" si="9"/>
        <v>0</v>
      </c>
      <c r="AT32" s="70">
        <f t="shared" si="9"/>
        <v>0</v>
      </c>
      <c r="AU32" s="70">
        <f t="shared" si="9"/>
        <v>0</v>
      </c>
      <c r="AV32" s="70">
        <f t="shared" si="9"/>
        <v>0</v>
      </c>
      <c r="AW32" s="70">
        <f t="shared" si="9"/>
        <v>0</v>
      </c>
      <c r="AX32" s="70">
        <f t="shared" si="9"/>
        <v>0</v>
      </c>
      <c r="AY32" s="70">
        <f t="shared" si="9"/>
        <v>0</v>
      </c>
      <c r="AZ32" s="70">
        <f t="shared" si="9"/>
        <v>0</v>
      </c>
      <c r="BA32" s="70">
        <f t="shared" si="9"/>
        <v>0</v>
      </c>
      <c r="BB32" s="70">
        <f t="shared" si="9"/>
        <v>0</v>
      </c>
      <c r="BC32" s="70">
        <f t="shared" si="9"/>
        <v>0</v>
      </c>
      <c r="BD32" s="70">
        <f t="shared" si="9"/>
        <v>0</v>
      </c>
      <c r="BE32" s="70">
        <f t="shared" si="9"/>
        <v>0</v>
      </c>
      <c r="BF32" s="70">
        <f t="shared" si="9"/>
        <v>0</v>
      </c>
      <c r="BG32" s="70">
        <f t="shared" si="9"/>
        <v>0</v>
      </c>
      <c r="BH32" s="70">
        <f t="shared" si="9"/>
        <v>0</v>
      </c>
      <c r="BI32" s="70">
        <f t="shared" si="9"/>
        <v>0</v>
      </c>
      <c r="BJ32" s="70">
        <f t="shared" si="9"/>
        <v>0</v>
      </c>
      <c r="BK32" s="71">
        <f t="shared" si="9"/>
        <v>0</v>
      </c>
      <c r="BL32" s="70">
        <f t="shared" si="9"/>
        <v>0</v>
      </c>
      <c r="BM32" s="70">
        <f t="shared" si="9"/>
        <v>0</v>
      </c>
      <c r="BN32" s="70">
        <f t="shared" si="9"/>
        <v>0</v>
      </c>
      <c r="BO32" s="70">
        <f t="shared" si="9"/>
        <v>0</v>
      </c>
      <c r="BP32" s="70">
        <f t="shared" si="9"/>
        <v>0</v>
      </c>
      <c r="BQ32" s="70">
        <f t="shared" si="9"/>
        <v>0</v>
      </c>
      <c r="BR32" s="70">
        <f t="shared" ref="BR32:DR36" si="10">BR18*BR24</f>
        <v>0</v>
      </c>
      <c r="BS32" s="70">
        <f t="shared" si="10"/>
        <v>0</v>
      </c>
      <c r="BT32" s="70">
        <f t="shared" si="10"/>
        <v>0</v>
      </c>
      <c r="BU32" s="70">
        <f t="shared" si="10"/>
        <v>0</v>
      </c>
      <c r="BV32" s="70">
        <f t="shared" si="10"/>
        <v>0</v>
      </c>
      <c r="BW32" s="70">
        <f t="shared" si="10"/>
        <v>0</v>
      </c>
      <c r="BX32" s="70">
        <f t="shared" si="10"/>
        <v>0</v>
      </c>
      <c r="BY32" s="70">
        <f t="shared" si="10"/>
        <v>0</v>
      </c>
      <c r="BZ32" s="70">
        <f t="shared" si="10"/>
        <v>0</v>
      </c>
      <c r="CA32" s="70">
        <f t="shared" si="10"/>
        <v>0</v>
      </c>
      <c r="CB32" s="70">
        <f t="shared" si="10"/>
        <v>0</v>
      </c>
      <c r="CC32" s="70">
        <f t="shared" si="10"/>
        <v>0</v>
      </c>
      <c r="CD32" s="70">
        <f t="shared" si="10"/>
        <v>0</v>
      </c>
      <c r="CE32" s="70">
        <f t="shared" si="10"/>
        <v>0</v>
      </c>
      <c r="CF32" s="70">
        <f t="shared" si="10"/>
        <v>0</v>
      </c>
      <c r="CG32" s="70">
        <f t="shared" si="10"/>
        <v>0</v>
      </c>
      <c r="CH32" s="70">
        <f t="shared" si="10"/>
        <v>0</v>
      </c>
      <c r="CI32" s="70">
        <f t="shared" si="10"/>
        <v>0</v>
      </c>
      <c r="CJ32" s="70">
        <f t="shared" si="10"/>
        <v>0</v>
      </c>
      <c r="CK32" s="70">
        <f t="shared" si="10"/>
        <v>0</v>
      </c>
      <c r="CL32" s="70">
        <f t="shared" si="10"/>
        <v>0</v>
      </c>
      <c r="CM32" s="70">
        <f t="shared" si="10"/>
        <v>0</v>
      </c>
      <c r="CN32" s="70">
        <f t="shared" si="10"/>
        <v>0</v>
      </c>
      <c r="CO32" s="70">
        <f t="shared" si="10"/>
        <v>0</v>
      </c>
      <c r="CP32" s="70">
        <f t="shared" si="10"/>
        <v>0</v>
      </c>
      <c r="CQ32" s="70">
        <f t="shared" si="10"/>
        <v>0</v>
      </c>
      <c r="CR32" s="70">
        <f t="shared" si="10"/>
        <v>0</v>
      </c>
      <c r="CS32" s="70">
        <f t="shared" si="10"/>
        <v>0</v>
      </c>
      <c r="CT32" s="70">
        <f t="shared" si="10"/>
        <v>0</v>
      </c>
      <c r="CU32" s="70">
        <f t="shared" si="10"/>
        <v>0</v>
      </c>
      <c r="CV32" s="70">
        <f t="shared" si="10"/>
        <v>0</v>
      </c>
      <c r="CW32" s="70">
        <f t="shared" si="10"/>
        <v>0</v>
      </c>
      <c r="CX32" s="70">
        <f t="shared" si="10"/>
        <v>0</v>
      </c>
      <c r="CY32" s="70">
        <f t="shared" si="10"/>
        <v>0</v>
      </c>
      <c r="CZ32" s="70">
        <f t="shared" si="10"/>
        <v>0</v>
      </c>
      <c r="DA32" s="70">
        <f t="shared" si="10"/>
        <v>0</v>
      </c>
      <c r="DB32" s="70">
        <f t="shared" si="10"/>
        <v>0</v>
      </c>
      <c r="DC32" s="70">
        <f t="shared" si="10"/>
        <v>0</v>
      </c>
      <c r="DD32" s="70">
        <f t="shared" si="10"/>
        <v>0</v>
      </c>
      <c r="DE32" s="70">
        <f t="shared" si="10"/>
        <v>0</v>
      </c>
      <c r="DF32" s="70">
        <f t="shared" si="10"/>
        <v>0</v>
      </c>
      <c r="DG32" s="70">
        <f t="shared" si="10"/>
        <v>0</v>
      </c>
      <c r="DH32" s="70">
        <f t="shared" si="10"/>
        <v>0</v>
      </c>
      <c r="DI32" s="70">
        <f t="shared" si="10"/>
        <v>0</v>
      </c>
      <c r="DJ32" s="70">
        <f t="shared" si="10"/>
        <v>0</v>
      </c>
      <c r="DK32" s="70">
        <f t="shared" si="10"/>
        <v>0</v>
      </c>
      <c r="DL32" s="70">
        <f t="shared" si="10"/>
        <v>0</v>
      </c>
      <c r="DM32" s="70">
        <f t="shared" si="10"/>
        <v>0</v>
      </c>
      <c r="DN32" s="70">
        <f t="shared" si="10"/>
        <v>0</v>
      </c>
      <c r="DO32" s="70">
        <f t="shared" si="10"/>
        <v>0</v>
      </c>
      <c r="DP32" s="70">
        <f t="shared" si="10"/>
        <v>0</v>
      </c>
      <c r="DQ32" s="70">
        <f t="shared" si="10"/>
        <v>0</v>
      </c>
      <c r="DR32" s="72">
        <f t="shared" si="10"/>
        <v>0</v>
      </c>
    </row>
    <row r="33" spans="1:122" outlineLevel="3" x14ac:dyDescent="0.25">
      <c r="A33" s="68" t="s">
        <v>20</v>
      </c>
      <c r="B33" s="69"/>
      <c r="C33" s="70">
        <f t="shared" si="8"/>
        <v>0</v>
      </c>
      <c r="D33" s="70">
        <f t="shared" si="8"/>
        <v>0</v>
      </c>
      <c r="E33" s="70">
        <f>E19*E25</f>
        <v>0</v>
      </c>
      <c r="F33" s="70">
        <f t="shared" si="8"/>
        <v>0</v>
      </c>
      <c r="G33" s="70">
        <f t="shared" si="8"/>
        <v>0</v>
      </c>
      <c r="H33" s="70">
        <f t="shared" si="8"/>
        <v>0</v>
      </c>
      <c r="I33" s="70">
        <f t="shared" si="8"/>
        <v>0</v>
      </c>
      <c r="J33" s="70">
        <f t="shared" si="8"/>
        <v>0</v>
      </c>
      <c r="K33" s="70">
        <f t="shared" si="8"/>
        <v>0</v>
      </c>
      <c r="L33" s="70">
        <f t="shared" si="8"/>
        <v>0</v>
      </c>
      <c r="M33" s="70">
        <f t="shared" si="8"/>
        <v>0</v>
      </c>
      <c r="N33" s="70">
        <f t="shared" si="8"/>
        <v>0</v>
      </c>
      <c r="O33" s="70">
        <f t="shared" si="8"/>
        <v>0</v>
      </c>
      <c r="P33" s="70">
        <f t="shared" si="8"/>
        <v>0</v>
      </c>
      <c r="Q33" s="70">
        <f t="shared" si="8"/>
        <v>0</v>
      </c>
      <c r="R33" s="70">
        <f t="shared" si="8"/>
        <v>0</v>
      </c>
      <c r="S33" s="70">
        <f t="shared" si="9"/>
        <v>0</v>
      </c>
      <c r="T33" s="70">
        <f t="shared" si="9"/>
        <v>0</v>
      </c>
      <c r="U33" s="70">
        <f t="shared" si="9"/>
        <v>0</v>
      </c>
      <c r="V33" s="70">
        <f t="shared" si="9"/>
        <v>0</v>
      </c>
      <c r="W33" s="70">
        <f t="shared" si="9"/>
        <v>0</v>
      </c>
      <c r="X33" s="70">
        <f t="shared" si="9"/>
        <v>0</v>
      </c>
      <c r="Y33" s="70">
        <f t="shared" si="9"/>
        <v>0</v>
      </c>
      <c r="Z33" s="70">
        <f t="shared" si="9"/>
        <v>0</v>
      </c>
      <c r="AA33" s="70">
        <f t="shared" si="9"/>
        <v>0</v>
      </c>
      <c r="AB33" s="70">
        <f t="shared" si="9"/>
        <v>0</v>
      </c>
      <c r="AC33" s="70">
        <f t="shared" si="9"/>
        <v>0</v>
      </c>
      <c r="AD33" s="70">
        <f t="shared" si="9"/>
        <v>0</v>
      </c>
      <c r="AE33" s="70">
        <f t="shared" si="9"/>
        <v>0</v>
      </c>
      <c r="AF33" s="70">
        <f t="shared" si="9"/>
        <v>0</v>
      </c>
      <c r="AG33" s="70">
        <f t="shared" si="9"/>
        <v>0</v>
      </c>
      <c r="AH33" s="70">
        <f t="shared" si="9"/>
        <v>0</v>
      </c>
      <c r="AI33" s="70">
        <f t="shared" si="9"/>
        <v>0</v>
      </c>
      <c r="AJ33" s="70">
        <f t="shared" si="9"/>
        <v>0</v>
      </c>
      <c r="AK33" s="70">
        <f t="shared" si="9"/>
        <v>0</v>
      </c>
      <c r="AL33" s="70">
        <f t="shared" si="9"/>
        <v>0</v>
      </c>
      <c r="AM33" s="70">
        <f t="shared" si="9"/>
        <v>0</v>
      </c>
      <c r="AN33" s="70">
        <f t="shared" si="9"/>
        <v>0</v>
      </c>
      <c r="AO33" s="70">
        <f t="shared" si="9"/>
        <v>0</v>
      </c>
      <c r="AP33" s="70">
        <f t="shared" si="9"/>
        <v>0</v>
      </c>
      <c r="AQ33" s="70">
        <f t="shared" si="9"/>
        <v>0</v>
      </c>
      <c r="AR33" s="70">
        <f t="shared" si="9"/>
        <v>0</v>
      </c>
      <c r="AS33" s="70">
        <f t="shared" si="9"/>
        <v>0</v>
      </c>
      <c r="AT33" s="70">
        <f t="shared" si="9"/>
        <v>0</v>
      </c>
      <c r="AU33" s="70">
        <f t="shared" si="9"/>
        <v>0</v>
      </c>
      <c r="AV33" s="70">
        <f t="shared" si="9"/>
        <v>0</v>
      </c>
      <c r="AW33" s="70">
        <f t="shared" si="9"/>
        <v>0</v>
      </c>
      <c r="AX33" s="70">
        <f t="shared" si="9"/>
        <v>0</v>
      </c>
      <c r="AY33" s="70">
        <f t="shared" si="9"/>
        <v>0</v>
      </c>
      <c r="AZ33" s="70">
        <f t="shared" si="9"/>
        <v>0</v>
      </c>
      <c r="BA33" s="70">
        <f t="shared" si="9"/>
        <v>0</v>
      </c>
      <c r="BB33" s="70">
        <f t="shared" si="9"/>
        <v>0</v>
      </c>
      <c r="BC33" s="70">
        <f t="shared" si="9"/>
        <v>0</v>
      </c>
      <c r="BD33" s="70">
        <f t="shared" si="9"/>
        <v>0</v>
      </c>
      <c r="BE33" s="70">
        <f t="shared" si="9"/>
        <v>0</v>
      </c>
      <c r="BF33" s="70">
        <f t="shared" si="9"/>
        <v>0</v>
      </c>
      <c r="BG33" s="70">
        <f t="shared" si="9"/>
        <v>0</v>
      </c>
      <c r="BH33" s="70">
        <f t="shared" si="9"/>
        <v>0</v>
      </c>
      <c r="BI33" s="70">
        <f t="shared" si="9"/>
        <v>0</v>
      </c>
      <c r="BJ33" s="70">
        <f t="shared" si="9"/>
        <v>0</v>
      </c>
      <c r="BK33" s="71">
        <f t="shared" si="9"/>
        <v>0</v>
      </c>
      <c r="BL33" s="70">
        <f t="shared" si="9"/>
        <v>0</v>
      </c>
      <c r="BM33" s="70">
        <f t="shared" si="9"/>
        <v>0</v>
      </c>
      <c r="BN33" s="70">
        <f t="shared" si="9"/>
        <v>0</v>
      </c>
      <c r="BO33" s="70">
        <f t="shared" si="9"/>
        <v>0</v>
      </c>
      <c r="BP33" s="70">
        <f t="shared" si="9"/>
        <v>0</v>
      </c>
      <c r="BQ33" s="70">
        <f t="shared" si="9"/>
        <v>0</v>
      </c>
      <c r="BR33" s="70">
        <f t="shared" si="10"/>
        <v>0</v>
      </c>
      <c r="BS33" s="70">
        <f t="shared" si="10"/>
        <v>0</v>
      </c>
      <c r="BT33" s="70">
        <f t="shared" si="10"/>
        <v>0</v>
      </c>
      <c r="BU33" s="70">
        <f t="shared" si="10"/>
        <v>0</v>
      </c>
      <c r="BV33" s="70">
        <f t="shared" si="10"/>
        <v>0</v>
      </c>
      <c r="BW33" s="70">
        <f t="shared" si="10"/>
        <v>0</v>
      </c>
      <c r="BX33" s="70">
        <f t="shared" si="10"/>
        <v>0</v>
      </c>
      <c r="BY33" s="70">
        <f t="shared" si="10"/>
        <v>0</v>
      </c>
      <c r="BZ33" s="70">
        <f t="shared" si="10"/>
        <v>0</v>
      </c>
      <c r="CA33" s="70">
        <f t="shared" si="10"/>
        <v>0</v>
      </c>
      <c r="CB33" s="70">
        <f t="shared" si="10"/>
        <v>0</v>
      </c>
      <c r="CC33" s="70">
        <f t="shared" si="10"/>
        <v>0</v>
      </c>
      <c r="CD33" s="70">
        <f t="shared" si="10"/>
        <v>0</v>
      </c>
      <c r="CE33" s="70">
        <f t="shared" si="10"/>
        <v>0</v>
      </c>
      <c r="CF33" s="70">
        <f t="shared" si="10"/>
        <v>0</v>
      </c>
      <c r="CG33" s="70">
        <f t="shared" si="10"/>
        <v>0</v>
      </c>
      <c r="CH33" s="70">
        <f t="shared" si="10"/>
        <v>0</v>
      </c>
      <c r="CI33" s="70">
        <f t="shared" si="10"/>
        <v>0</v>
      </c>
      <c r="CJ33" s="70">
        <f t="shared" si="10"/>
        <v>0</v>
      </c>
      <c r="CK33" s="70">
        <f t="shared" si="10"/>
        <v>0</v>
      </c>
      <c r="CL33" s="70">
        <f t="shared" si="10"/>
        <v>0</v>
      </c>
      <c r="CM33" s="70">
        <f t="shared" si="10"/>
        <v>0</v>
      </c>
      <c r="CN33" s="70">
        <f t="shared" si="10"/>
        <v>0</v>
      </c>
      <c r="CO33" s="70">
        <f t="shared" si="10"/>
        <v>0</v>
      </c>
      <c r="CP33" s="70">
        <f t="shared" si="10"/>
        <v>0</v>
      </c>
      <c r="CQ33" s="70">
        <f t="shared" si="10"/>
        <v>0</v>
      </c>
      <c r="CR33" s="70">
        <f t="shared" si="10"/>
        <v>0</v>
      </c>
      <c r="CS33" s="70">
        <f t="shared" si="10"/>
        <v>0</v>
      </c>
      <c r="CT33" s="70">
        <f t="shared" si="10"/>
        <v>0</v>
      </c>
      <c r="CU33" s="70">
        <f t="shared" si="10"/>
        <v>0</v>
      </c>
      <c r="CV33" s="70">
        <f t="shared" si="10"/>
        <v>0</v>
      </c>
      <c r="CW33" s="70">
        <f t="shared" si="10"/>
        <v>0</v>
      </c>
      <c r="CX33" s="70">
        <f t="shared" si="10"/>
        <v>0</v>
      </c>
      <c r="CY33" s="70">
        <f t="shared" si="10"/>
        <v>0</v>
      </c>
      <c r="CZ33" s="70">
        <f t="shared" si="10"/>
        <v>0</v>
      </c>
      <c r="DA33" s="70">
        <f t="shared" si="10"/>
        <v>0</v>
      </c>
      <c r="DB33" s="70">
        <f t="shared" si="10"/>
        <v>0</v>
      </c>
      <c r="DC33" s="70">
        <f t="shared" si="10"/>
        <v>0</v>
      </c>
      <c r="DD33" s="70">
        <f t="shared" si="10"/>
        <v>0</v>
      </c>
      <c r="DE33" s="70">
        <f t="shared" si="10"/>
        <v>0</v>
      </c>
      <c r="DF33" s="70">
        <f t="shared" si="10"/>
        <v>0</v>
      </c>
      <c r="DG33" s="70">
        <f t="shared" si="10"/>
        <v>0</v>
      </c>
      <c r="DH33" s="70">
        <f t="shared" si="10"/>
        <v>0</v>
      </c>
      <c r="DI33" s="70">
        <f t="shared" si="10"/>
        <v>0</v>
      </c>
      <c r="DJ33" s="70">
        <f t="shared" si="10"/>
        <v>0</v>
      </c>
      <c r="DK33" s="70">
        <f t="shared" si="10"/>
        <v>0</v>
      </c>
      <c r="DL33" s="70">
        <f t="shared" si="10"/>
        <v>0</v>
      </c>
      <c r="DM33" s="70">
        <f t="shared" si="10"/>
        <v>0</v>
      </c>
      <c r="DN33" s="70">
        <f t="shared" si="10"/>
        <v>0</v>
      </c>
      <c r="DO33" s="70">
        <f t="shared" si="10"/>
        <v>0</v>
      </c>
      <c r="DP33" s="70">
        <f t="shared" si="10"/>
        <v>0</v>
      </c>
      <c r="DQ33" s="70">
        <f t="shared" si="10"/>
        <v>0</v>
      </c>
      <c r="DR33" s="72">
        <f t="shared" si="10"/>
        <v>0</v>
      </c>
    </row>
    <row r="34" spans="1:122" outlineLevel="3" x14ac:dyDescent="0.25">
      <c r="A34" s="68" t="s">
        <v>21</v>
      </c>
      <c r="B34" s="69"/>
      <c r="C34" s="70">
        <f>C20*C26</f>
        <v>0</v>
      </c>
      <c r="D34" s="70">
        <f t="shared" si="8"/>
        <v>0</v>
      </c>
      <c r="E34" s="70">
        <f t="shared" si="8"/>
        <v>0</v>
      </c>
      <c r="F34" s="70">
        <f t="shared" si="8"/>
        <v>0</v>
      </c>
      <c r="G34" s="70">
        <f t="shared" si="8"/>
        <v>0</v>
      </c>
      <c r="H34" s="70">
        <f t="shared" si="8"/>
        <v>0</v>
      </c>
      <c r="I34" s="70">
        <f t="shared" si="8"/>
        <v>0</v>
      </c>
      <c r="J34" s="70">
        <f t="shared" si="8"/>
        <v>0</v>
      </c>
      <c r="K34" s="70">
        <f t="shared" si="8"/>
        <v>0</v>
      </c>
      <c r="L34" s="70">
        <f t="shared" si="8"/>
        <v>0</v>
      </c>
      <c r="M34" s="70">
        <f t="shared" si="8"/>
        <v>0</v>
      </c>
      <c r="N34" s="70">
        <f t="shared" si="8"/>
        <v>0</v>
      </c>
      <c r="O34" s="70">
        <f t="shared" si="8"/>
        <v>0</v>
      </c>
      <c r="P34" s="70">
        <f t="shared" si="8"/>
        <v>0</v>
      </c>
      <c r="Q34" s="70">
        <f t="shared" si="8"/>
        <v>0</v>
      </c>
      <c r="R34" s="70">
        <f t="shared" si="8"/>
        <v>0</v>
      </c>
      <c r="S34" s="70">
        <f t="shared" si="9"/>
        <v>0</v>
      </c>
      <c r="T34" s="70">
        <f t="shared" si="9"/>
        <v>0</v>
      </c>
      <c r="U34" s="70">
        <f t="shared" si="9"/>
        <v>0</v>
      </c>
      <c r="V34" s="70">
        <f t="shared" si="9"/>
        <v>0</v>
      </c>
      <c r="W34" s="70">
        <f t="shared" si="9"/>
        <v>0</v>
      </c>
      <c r="X34" s="70">
        <f t="shared" si="9"/>
        <v>0</v>
      </c>
      <c r="Y34" s="70">
        <f t="shared" si="9"/>
        <v>0</v>
      </c>
      <c r="Z34" s="70">
        <f t="shared" si="9"/>
        <v>0</v>
      </c>
      <c r="AA34" s="70">
        <f t="shared" si="9"/>
        <v>0</v>
      </c>
      <c r="AB34" s="70">
        <f t="shared" si="9"/>
        <v>0</v>
      </c>
      <c r="AC34" s="70">
        <f t="shared" si="9"/>
        <v>0</v>
      </c>
      <c r="AD34" s="70">
        <f t="shared" si="9"/>
        <v>0</v>
      </c>
      <c r="AE34" s="70">
        <f t="shared" si="9"/>
        <v>0</v>
      </c>
      <c r="AF34" s="70">
        <f t="shared" si="9"/>
        <v>0</v>
      </c>
      <c r="AG34" s="70">
        <f t="shared" si="9"/>
        <v>0</v>
      </c>
      <c r="AH34" s="70">
        <f t="shared" si="9"/>
        <v>0</v>
      </c>
      <c r="AI34" s="70">
        <f t="shared" si="9"/>
        <v>0</v>
      </c>
      <c r="AJ34" s="70">
        <f t="shared" si="9"/>
        <v>0</v>
      </c>
      <c r="AK34" s="70">
        <f t="shared" si="9"/>
        <v>0</v>
      </c>
      <c r="AL34" s="70">
        <f t="shared" si="9"/>
        <v>0</v>
      </c>
      <c r="AM34" s="70">
        <f t="shared" si="9"/>
        <v>0</v>
      </c>
      <c r="AN34" s="70">
        <f t="shared" si="9"/>
        <v>0</v>
      </c>
      <c r="AO34" s="70">
        <f t="shared" si="9"/>
        <v>0</v>
      </c>
      <c r="AP34" s="70">
        <f t="shared" si="9"/>
        <v>0</v>
      </c>
      <c r="AQ34" s="70">
        <f t="shared" si="9"/>
        <v>0</v>
      </c>
      <c r="AR34" s="70">
        <f t="shared" si="9"/>
        <v>0</v>
      </c>
      <c r="AS34" s="70">
        <f t="shared" si="9"/>
        <v>0</v>
      </c>
      <c r="AT34" s="70">
        <f t="shared" si="9"/>
        <v>0</v>
      </c>
      <c r="AU34" s="70">
        <f t="shared" si="9"/>
        <v>0</v>
      </c>
      <c r="AV34" s="70">
        <f t="shared" si="9"/>
        <v>0</v>
      </c>
      <c r="AW34" s="70">
        <f t="shared" si="9"/>
        <v>0</v>
      </c>
      <c r="AX34" s="70">
        <f t="shared" si="9"/>
        <v>0</v>
      </c>
      <c r="AY34" s="70">
        <f t="shared" si="9"/>
        <v>0</v>
      </c>
      <c r="AZ34" s="70">
        <f t="shared" si="9"/>
        <v>0</v>
      </c>
      <c r="BA34" s="70">
        <f t="shared" si="9"/>
        <v>0</v>
      </c>
      <c r="BB34" s="70">
        <f t="shared" si="9"/>
        <v>0</v>
      </c>
      <c r="BC34" s="70">
        <f t="shared" si="9"/>
        <v>0</v>
      </c>
      <c r="BD34" s="70">
        <f t="shared" si="9"/>
        <v>0</v>
      </c>
      <c r="BE34" s="70">
        <f t="shared" si="9"/>
        <v>0</v>
      </c>
      <c r="BF34" s="70">
        <f t="shared" si="9"/>
        <v>0</v>
      </c>
      <c r="BG34" s="70">
        <f t="shared" si="9"/>
        <v>0</v>
      </c>
      <c r="BH34" s="70">
        <f t="shared" si="9"/>
        <v>0</v>
      </c>
      <c r="BI34" s="70">
        <f t="shared" si="9"/>
        <v>0</v>
      </c>
      <c r="BJ34" s="70">
        <f t="shared" si="9"/>
        <v>0</v>
      </c>
      <c r="BK34" s="71">
        <f t="shared" si="9"/>
        <v>0</v>
      </c>
      <c r="BL34" s="70">
        <f t="shared" si="9"/>
        <v>0</v>
      </c>
      <c r="BM34" s="70">
        <f t="shared" si="9"/>
        <v>0</v>
      </c>
      <c r="BN34" s="70">
        <f t="shared" si="9"/>
        <v>0</v>
      </c>
      <c r="BO34" s="70">
        <f t="shared" si="9"/>
        <v>0</v>
      </c>
      <c r="BP34" s="70">
        <f t="shared" si="9"/>
        <v>0</v>
      </c>
      <c r="BQ34" s="70">
        <f t="shared" si="9"/>
        <v>0</v>
      </c>
      <c r="BR34" s="70">
        <f t="shared" si="10"/>
        <v>0</v>
      </c>
      <c r="BS34" s="70">
        <f t="shared" si="10"/>
        <v>0</v>
      </c>
      <c r="BT34" s="70">
        <f t="shared" si="10"/>
        <v>0</v>
      </c>
      <c r="BU34" s="70">
        <f t="shared" si="10"/>
        <v>0</v>
      </c>
      <c r="BV34" s="70">
        <f t="shared" si="10"/>
        <v>0</v>
      </c>
      <c r="BW34" s="70">
        <f t="shared" si="10"/>
        <v>0</v>
      </c>
      <c r="BX34" s="70">
        <f t="shared" si="10"/>
        <v>0</v>
      </c>
      <c r="BY34" s="70">
        <f t="shared" si="10"/>
        <v>0</v>
      </c>
      <c r="BZ34" s="70">
        <f t="shared" si="10"/>
        <v>0</v>
      </c>
      <c r="CA34" s="70">
        <f t="shared" si="10"/>
        <v>0</v>
      </c>
      <c r="CB34" s="70">
        <f t="shared" si="10"/>
        <v>0</v>
      </c>
      <c r="CC34" s="70">
        <f t="shared" si="10"/>
        <v>0</v>
      </c>
      <c r="CD34" s="70">
        <f t="shared" si="10"/>
        <v>0</v>
      </c>
      <c r="CE34" s="70">
        <f t="shared" si="10"/>
        <v>0</v>
      </c>
      <c r="CF34" s="70">
        <f t="shared" si="10"/>
        <v>0</v>
      </c>
      <c r="CG34" s="70">
        <f t="shared" si="10"/>
        <v>0</v>
      </c>
      <c r="CH34" s="70">
        <f t="shared" si="10"/>
        <v>0</v>
      </c>
      <c r="CI34" s="70">
        <f t="shared" si="10"/>
        <v>0</v>
      </c>
      <c r="CJ34" s="70">
        <f t="shared" si="10"/>
        <v>0</v>
      </c>
      <c r="CK34" s="70">
        <f t="shared" si="10"/>
        <v>0</v>
      </c>
      <c r="CL34" s="70">
        <f t="shared" si="10"/>
        <v>0</v>
      </c>
      <c r="CM34" s="70">
        <f t="shared" si="10"/>
        <v>0</v>
      </c>
      <c r="CN34" s="70">
        <f t="shared" si="10"/>
        <v>0</v>
      </c>
      <c r="CO34" s="70">
        <f t="shared" si="10"/>
        <v>0</v>
      </c>
      <c r="CP34" s="70">
        <f t="shared" si="10"/>
        <v>0</v>
      </c>
      <c r="CQ34" s="70">
        <f t="shared" si="10"/>
        <v>0</v>
      </c>
      <c r="CR34" s="70">
        <f t="shared" si="10"/>
        <v>0</v>
      </c>
      <c r="CS34" s="70">
        <f t="shared" si="10"/>
        <v>0</v>
      </c>
      <c r="CT34" s="70">
        <f t="shared" si="10"/>
        <v>0</v>
      </c>
      <c r="CU34" s="70">
        <f t="shared" si="10"/>
        <v>0</v>
      </c>
      <c r="CV34" s="70">
        <f t="shared" si="10"/>
        <v>0</v>
      </c>
      <c r="CW34" s="70">
        <f t="shared" si="10"/>
        <v>0</v>
      </c>
      <c r="CX34" s="70">
        <f t="shared" si="10"/>
        <v>0</v>
      </c>
      <c r="CY34" s="70">
        <f t="shared" si="10"/>
        <v>0</v>
      </c>
      <c r="CZ34" s="70">
        <f t="shared" si="10"/>
        <v>0</v>
      </c>
      <c r="DA34" s="70">
        <f t="shared" si="10"/>
        <v>0</v>
      </c>
      <c r="DB34" s="70">
        <f t="shared" si="10"/>
        <v>0</v>
      </c>
      <c r="DC34" s="70">
        <f t="shared" si="10"/>
        <v>0</v>
      </c>
      <c r="DD34" s="70">
        <f t="shared" si="10"/>
        <v>0</v>
      </c>
      <c r="DE34" s="70">
        <f t="shared" si="10"/>
        <v>0</v>
      </c>
      <c r="DF34" s="70">
        <f t="shared" si="10"/>
        <v>0</v>
      </c>
      <c r="DG34" s="70">
        <f t="shared" si="10"/>
        <v>0</v>
      </c>
      <c r="DH34" s="70">
        <f t="shared" si="10"/>
        <v>0</v>
      </c>
      <c r="DI34" s="70">
        <f t="shared" si="10"/>
        <v>0</v>
      </c>
      <c r="DJ34" s="70">
        <f t="shared" si="10"/>
        <v>0</v>
      </c>
      <c r="DK34" s="70">
        <f t="shared" si="10"/>
        <v>0</v>
      </c>
      <c r="DL34" s="70">
        <f t="shared" si="10"/>
        <v>0</v>
      </c>
      <c r="DM34" s="70">
        <f t="shared" si="10"/>
        <v>0</v>
      </c>
      <c r="DN34" s="70">
        <f t="shared" si="10"/>
        <v>0</v>
      </c>
      <c r="DO34" s="70">
        <f t="shared" si="10"/>
        <v>0</v>
      </c>
      <c r="DP34" s="70">
        <f t="shared" si="10"/>
        <v>0</v>
      </c>
      <c r="DQ34" s="70">
        <f t="shared" si="10"/>
        <v>0</v>
      </c>
      <c r="DR34" s="72">
        <f t="shared" si="10"/>
        <v>0</v>
      </c>
    </row>
    <row r="35" spans="1:122" outlineLevel="3" x14ac:dyDescent="0.25">
      <c r="A35" s="68" t="s">
        <v>22</v>
      </c>
      <c r="B35" s="69"/>
      <c r="C35" s="70">
        <f>C21*C27</f>
        <v>0</v>
      </c>
      <c r="D35" s="70">
        <f t="shared" si="8"/>
        <v>0</v>
      </c>
      <c r="E35" s="70">
        <f t="shared" si="8"/>
        <v>0</v>
      </c>
      <c r="F35" s="70">
        <f t="shared" si="8"/>
        <v>0</v>
      </c>
      <c r="G35" s="70">
        <f t="shared" si="8"/>
        <v>0</v>
      </c>
      <c r="H35" s="70">
        <f t="shared" si="8"/>
        <v>0</v>
      </c>
      <c r="I35" s="70">
        <f t="shared" si="8"/>
        <v>0</v>
      </c>
      <c r="J35" s="70">
        <f t="shared" si="8"/>
        <v>0</v>
      </c>
      <c r="K35" s="70">
        <f t="shared" si="8"/>
        <v>0</v>
      </c>
      <c r="L35" s="70">
        <f t="shared" si="8"/>
        <v>0</v>
      </c>
      <c r="M35" s="70">
        <f t="shared" si="8"/>
        <v>0</v>
      </c>
      <c r="N35" s="70">
        <f t="shared" si="8"/>
        <v>0</v>
      </c>
      <c r="O35" s="70">
        <f t="shared" si="8"/>
        <v>0</v>
      </c>
      <c r="P35" s="70">
        <f t="shared" si="8"/>
        <v>0</v>
      </c>
      <c r="Q35" s="70">
        <f t="shared" si="8"/>
        <v>0</v>
      </c>
      <c r="R35" s="70">
        <f t="shared" si="8"/>
        <v>0</v>
      </c>
      <c r="S35" s="70">
        <f t="shared" si="9"/>
        <v>0</v>
      </c>
      <c r="T35" s="70">
        <f t="shared" si="9"/>
        <v>0</v>
      </c>
      <c r="U35" s="70">
        <f t="shared" si="9"/>
        <v>0</v>
      </c>
      <c r="V35" s="70">
        <f t="shared" si="9"/>
        <v>0</v>
      </c>
      <c r="W35" s="70">
        <f t="shared" si="9"/>
        <v>0</v>
      </c>
      <c r="X35" s="70">
        <f t="shared" si="9"/>
        <v>0</v>
      </c>
      <c r="Y35" s="70">
        <f t="shared" si="9"/>
        <v>0</v>
      </c>
      <c r="Z35" s="70">
        <f t="shared" si="9"/>
        <v>0</v>
      </c>
      <c r="AA35" s="70">
        <f t="shared" si="9"/>
        <v>0</v>
      </c>
      <c r="AB35" s="70">
        <f t="shared" si="9"/>
        <v>0</v>
      </c>
      <c r="AC35" s="70">
        <f t="shared" si="9"/>
        <v>0</v>
      </c>
      <c r="AD35" s="70">
        <f t="shared" si="9"/>
        <v>0</v>
      </c>
      <c r="AE35" s="70">
        <f t="shared" si="9"/>
        <v>0</v>
      </c>
      <c r="AF35" s="70">
        <f t="shared" si="9"/>
        <v>0</v>
      </c>
      <c r="AG35" s="70">
        <f t="shared" si="9"/>
        <v>0</v>
      </c>
      <c r="AH35" s="70">
        <f t="shared" si="9"/>
        <v>0</v>
      </c>
      <c r="AI35" s="70">
        <f t="shared" si="9"/>
        <v>0</v>
      </c>
      <c r="AJ35" s="70">
        <f t="shared" si="9"/>
        <v>0</v>
      </c>
      <c r="AK35" s="70">
        <f t="shared" si="9"/>
        <v>0</v>
      </c>
      <c r="AL35" s="70">
        <f t="shared" si="9"/>
        <v>0</v>
      </c>
      <c r="AM35" s="70">
        <f t="shared" si="9"/>
        <v>0</v>
      </c>
      <c r="AN35" s="70">
        <f t="shared" si="9"/>
        <v>0</v>
      </c>
      <c r="AO35" s="70">
        <f t="shared" si="9"/>
        <v>0</v>
      </c>
      <c r="AP35" s="70">
        <f t="shared" si="9"/>
        <v>0</v>
      </c>
      <c r="AQ35" s="70">
        <f t="shared" si="9"/>
        <v>0</v>
      </c>
      <c r="AR35" s="70">
        <f t="shared" si="9"/>
        <v>0</v>
      </c>
      <c r="AS35" s="70">
        <f t="shared" si="9"/>
        <v>0</v>
      </c>
      <c r="AT35" s="70">
        <f t="shared" si="9"/>
        <v>0</v>
      </c>
      <c r="AU35" s="70">
        <f t="shared" si="9"/>
        <v>0</v>
      </c>
      <c r="AV35" s="70">
        <f t="shared" si="9"/>
        <v>0</v>
      </c>
      <c r="AW35" s="70">
        <f t="shared" si="9"/>
        <v>0</v>
      </c>
      <c r="AX35" s="70">
        <f t="shared" si="9"/>
        <v>0</v>
      </c>
      <c r="AY35" s="70">
        <f t="shared" si="9"/>
        <v>0</v>
      </c>
      <c r="AZ35" s="70">
        <f t="shared" si="9"/>
        <v>0</v>
      </c>
      <c r="BA35" s="70">
        <f t="shared" si="9"/>
        <v>0</v>
      </c>
      <c r="BB35" s="70">
        <f t="shared" si="9"/>
        <v>0</v>
      </c>
      <c r="BC35" s="70">
        <f t="shared" si="9"/>
        <v>0</v>
      </c>
      <c r="BD35" s="70">
        <f t="shared" si="9"/>
        <v>0</v>
      </c>
      <c r="BE35" s="70">
        <f t="shared" si="9"/>
        <v>0</v>
      </c>
      <c r="BF35" s="70">
        <f t="shared" si="9"/>
        <v>0</v>
      </c>
      <c r="BG35" s="70">
        <f t="shared" si="9"/>
        <v>0</v>
      </c>
      <c r="BH35" s="70">
        <f t="shared" si="9"/>
        <v>0</v>
      </c>
      <c r="BI35" s="70">
        <f t="shared" si="9"/>
        <v>0</v>
      </c>
      <c r="BJ35" s="70">
        <f t="shared" si="9"/>
        <v>0</v>
      </c>
      <c r="BK35" s="71">
        <f t="shared" si="9"/>
        <v>0</v>
      </c>
      <c r="BL35" s="70">
        <f t="shared" si="9"/>
        <v>0</v>
      </c>
      <c r="BM35" s="70">
        <f t="shared" si="9"/>
        <v>0</v>
      </c>
      <c r="BN35" s="70">
        <f t="shared" si="9"/>
        <v>0</v>
      </c>
      <c r="BO35" s="70">
        <f t="shared" si="9"/>
        <v>0</v>
      </c>
      <c r="BP35" s="70">
        <f t="shared" si="9"/>
        <v>0</v>
      </c>
      <c r="BQ35" s="70">
        <f t="shared" si="9"/>
        <v>0</v>
      </c>
      <c r="BR35" s="70">
        <f t="shared" si="10"/>
        <v>0</v>
      </c>
      <c r="BS35" s="70">
        <f t="shared" si="10"/>
        <v>0</v>
      </c>
      <c r="BT35" s="70">
        <f t="shared" si="10"/>
        <v>0</v>
      </c>
      <c r="BU35" s="70">
        <f t="shared" si="10"/>
        <v>0</v>
      </c>
      <c r="BV35" s="70">
        <f t="shared" si="10"/>
        <v>0</v>
      </c>
      <c r="BW35" s="70">
        <f t="shared" si="10"/>
        <v>0</v>
      </c>
      <c r="BX35" s="70">
        <f t="shared" si="10"/>
        <v>0</v>
      </c>
      <c r="BY35" s="70">
        <f t="shared" si="10"/>
        <v>0</v>
      </c>
      <c r="BZ35" s="70">
        <f t="shared" si="10"/>
        <v>0</v>
      </c>
      <c r="CA35" s="70">
        <f t="shared" si="10"/>
        <v>0</v>
      </c>
      <c r="CB35" s="70">
        <f t="shared" si="10"/>
        <v>0</v>
      </c>
      <c r="CC35" s="70">
        <f t="shared" si="10"/>
        <v>0</v>
      </c>
      <c r="CD35" s="70">
        <f t="shared" si="10"/>
        <v>0</v>
      </c>
      <c r="CE35" s="70">
        <f t="shared" si="10"/>
        <v>0</v>
      </c>
      <c r="CF35" s="70">
        <f t="shared" si="10"/>
        <v>0</v>
      </c>
      <c r="CG35" s="70">
        <f t="shared" si="10"/>
        <v>0</v>
      </c>
      <c r="CH35" s="70">
        <f t="shared" si="10"/>
        <v>0</v>
      </c>
      <c r="CI35" s="70">
        <f t="shared" si="10"/>
        <v>0</v>
      </c>
      <c r="CJ35" s="70">
        <f t="shared" si="10"/>
        <v>0</v>
      </c>
      <c r="CK35" s="70">
        <f t="shared" si="10"/>
        <v>0</v>
      </c>
      <c r="CL35" s="70">
        <f t="shared" si="10"/>
        <v>0</v>
      </c>
      <c r="CM35" s="70">
        <f t="shared" si="10"/>
        <v>0</v>
      </c>
      <c r="CN35" s="70">
        <f t="shared" si="10"/>
        <v>0</v>
      </c>
      <c r="CO35" s="70">
        <f t="shared" si="10"/>
        <v>0</v>
      </c>
      <c r="CP35" s="70">
        <f t="shared" si="10"/>
        <v>0</v>
      </c>
      <c r="CQ35" s="70">
        <f t="shared" si="10"/>
        <v>0</v>
      </c>
      <c r="CR35" s="70">
        <f t="shared" si="10"/>
        <v>0</v>
      </c>
      <c r="CS35" s="70">
        <f t="shared" si="10"/>
        <v>0</v>
      </c>
      <c r="CT35" s="70">
        <f t="shared" si="10"/>
        <v>0</v>
      </c>
      <c r="CU35" s="70">
        <f t="shared" si="10"/>
        <v>0</v>
      </c>
      <c r="CV35" s="70">
        <f t="shared" si="10"/>
        <v>0</v>
      </c>
      <c r="CW35" s="70">
        <f t="shared" si="10"/>
        <v>0</v>
      </c>
      <c r="CX35" s="70">
        <f t="shared" si="10"/>
        <v>0</v>
      </c>
      <c r="CY35" s="70">
        <f t="shared" si="10"/>
        <v>0</v>
      </c>
      <c r="CZ35" s="70">
        <f t="shared" si="10"/>
        <v>0</v>
      </c>
      <c r="DA35" s="70">
        <f t="shared" si="10"/>
        <v>0</v>
      </c>
      <c r="DB35" s="70">
        <f t="shared" si="10"/>
        <v>0</v>
      </c>
      <c r="DC35" s="70">
        <f t="shared" si="10"/>
        <v>0</v>
      </c>
      <c r="DD35" s="70">
        <f t="shared" si="10"/>
        <v>0</v>
      </c>
      <c r="DE35" s="70">
        <f t="shared" si="10"/>
        <v>0</v>
      </c>
      <c r="DF35" s="70">
        <f t="shared" si="10"/>
        <v>0</v>
      </c>
      <c r="DG35" s="70">
        <f t="shared" si="10"/>
        <v>0</v>
      </c>
      <c r="DH35" s="70">
        <f t="shared" si="10"/>
        <v>0</v>
      </c>
      <c r="DI35" s="70">
        <f t="shared" si="10"/>
        <v>0</v>
      </c>
      <c r="DJ35" s="70">
        <f t="shared" si="10"/>
        <v>0</v>
      </c>
      <c r="DK35" s="70">
        <f t="shared" si="10"/>
        <v>0</v>
      </c>
      <c r="DL35" s="70">
        <f t="shared" si="10"/>
        <v>0</v>
      </c>
      <c r="DM35" s="70">
        <f t="shared" si="10"/>
        <v>0</v>
      </c>
      <c r="DN35" s="70">
        <f t="shared" si="10"/>
        <v>0</v>
      </c>
      <c r="DO35" s="70">
        <f t="shared" si="10"/>
        <v>0</v>
      </c>
      <c r="DP35" s="70">
        <f t="shared" si="10"/>
        <v>0</v>
      </c>
      <c r="DQ35" s="70">
        <f t="shared" si="10"/>
        <v>0</v>
      </c>
      <c r="DR35" s="72">
        <f t="shared" si="10"/>
        <v>0</v>
      </c>
    </row>
    <row r="36" spans="1:122" outlineLevel="3" x14ac:dyDescent="0.25">
      <c r="A36" s="68" t="s">
        <v>23</v>
      </c>
      <c r="B36" s="69"/>
      <c r="C36" s="70">
        <f>C22*C28</f>
        <v>0</v>
      </c>
      <c r="D36" s="70">
        <f t="shared" si="8"/>
        <v>0</v>
      </c>
      <c r="E36" s="70">
        <f t="shared" si="8"/>
        <v>0</v>
      </c>
      <c r="F36" s="70">
        <f t="shared" si="8"/>
        <v>0</v>
      </c>
      <c r="G36" s="70">
        <f t="shared" si="8"/>
        <v>0</v>
      </c>
      <c r="H36" s="70">
        <f t="shared" si="8"/>
        <v>0</v>
      </c>
      <c r="I36" s="70">
        <f t="shared" si="8"/>
        <v>0</v>
      </c>
      <c r="J36" s="70">
        <f t="shared" si="8"/>
        <v>0</v>
      </c>
      <c r="K36" s="70">
        <f t="shared" si="8"/>
        <v>0</v>
      </c>
      <c r="L36" s="70">
        <f t="shared" si="8"/>
        <v>0</v>
      </c>
      <c r="M36" s="70">
        <f t="shared" si="8"/>
        <v>0</v>
      </c>
      <c r="N36" s="70">
        <f t="shared" si="8"/>
        <v>0</v>
      </c>
      <c r="O36" s="70">
        <f t="shared" si="8"/>
        <v>0</v>
      </c>
      <c r="P36" s="70">
        <f t="shared" si="8"/>
        <v>0</v>
      </c>
      <c r="Q36" s="70">
        <f t="shared" si="8"/>
        <v>0</v>
      </c>
      <c r="R36" s="70">
        <f t="shared" si="8"/>
        <v>0</v>
      </c>
      <c r="S36" s="70">
        <f t="shared" si="9"/>
        <v>0</v>
      </c>
      <c r="T36" s="70">
        <f t="shared" si="9"/>
        <v>0</v>
      </c>
      <c r="U36" s="70">
        <f t="shared" si="9"/>
        <v>0</v>
      </c>
      <c r="V36" s="70">
        <f t="shared" si="9"/>
        <v>0</v>
      </c>
      <c r="W36" s="70">
        <f t="shared" si="9"/>
        <v>0</v>
      </c>
      <c r="X36" s="70">
        <f t="shared" si="9"/>
        <v>0</v>
      </c>
      <c r="Y36" s="70">
        <f t="shared" si="9"/>
        <v>0</v>
      </c>
      <c r="Z36" s="70">
        <f t="shared" si="9"/>
        <v>0</v>
      </c>
      <c r="AA36" s="70">
        <f t="shared" si="9"/>
        <v>0</v>
      </c>
      <c r="AB36" s="70">
        <f t="shared" si="9"/>
        <v>0</v>
      </c>
      <c r="AC36" s="70">
        <f t="shared" si="9"/>
        <v>0</v>
      </c>
      <c r="AD36" s="70">
        <f t="shared" si="9"/>
        <v>0</v>
      </c>
      <c r="AE36" s="70">
        <f t="shared" si="9"/>
        <v>0</v>
      </c>
      <c r="AF36" s="70">
        <f t="shared" si="9"/>
        <v>0</v>
      </c>
      <c r="AG36" s="70">
        <f t="shared" si="9"/>
        <v>0</v>
      </c>
      <c r="AH36" s="70">
        <f t="shared" si="9"/>
        <v>0</v>
      </c>
      <c r="AI36" s="70">
        <f t="shared" si="9"/>
        <v>0</v>
      </c>
      <c r="AJ36" s="70">
        <f t="shared" si="9"/>
        <v>0</v>
      </c>
      <c r="AK36" s="70">
        <f t="shared" si="9"/>
        <v>0</v>
      </c>
      <c r="AL36" s="70">
        <f t="shared" si="9"/>
        <v>0</v>
      </c>
      <c r="AM36" s="70">
        <f t="shared" si="9"/>
        <v>0</v>
      </c>
      <c r="AN36" s="70">
        <f t="shared" si="9"/>
        <v>0</v>
      </c>
      <c r="AO36" s="70">
        <f t="shared" si="9"/>
        <v>0</v>
      </c>
      <c r="AP36" s="70">
        <f t="shared" si="9"/>
        <v>0</v>
      </c>
      <c r="AQ36" s="70">
        <f t="shared" si="9"/>
        <v>0</v>
      </c>
      <c r="AR36" s="70">
        <f t="shared" si="9"/>
        <v>0</v>
      </c>
      <c r="AS36" s="70">
        <f t="shared" si="9"/>
        <v>0</v>
      </c>
      <c r="AT36" s="70">
        <f t="shared" si="9"/>
        <v>0</v>
      </c>
      <c r="AU36" s="70">
        <f t="shared" si="9"/>
        <v>0</v>
      </c>
      <c r="AV36" s="70">
        <f t="shared" si="9"/>
        <v>0</v>
      </c>
      <c r="AW36" s="70">
        <f t="shared" si="9"/>
        <v>0</v>
      </c>
      <c r="AX36" s="70">
        <f t="shared" si="9"/>
        <v>0</v>
      </c>
      <c r="AY36" s="70">
        <f t="shared" si="9"/>
        <v>0</v>
      </c>
      <c r="AZ36" s="70">
        <f t="shared" si="9"/>
        <v>0</v>
      </c>
      <c r="BA36" s="70">
        <f t="shared" si="9"/>
        <v>0</v>
      </c>
      <c r="BB36" s="70">
        <f t="shared" si="9"/>
        <v>0</v>
      </c>
      <c r="BC36" s="70">
        <f t="shared" si="9"/>
        <v>0</v>
      </c>
      <c r="BD36" s="70">
        <f t="shared" si="9"/>
        <v>0</v>
      </c>
      <c r="BE36" s="70">
        <f t="shared" ref="BE36:DP36" si="11">BE22*BE28</f>
        <v>0</v>
      </c>
      <c r="BF36" s="70">
        <f t="shared" si="11"/>
        <v>0</v>
      </c>
      <c r="BG36" s="70">
        <f t="shared" si="11"/>
        <v>0</v>
      </c>
      <c r="BH36" s="70">
        <f t="shared" si="11"/>
        <v>0</v>
      </c>
      <c r="BI36" s="70">
        <f t="shared" si="11"/>
        <v>0</v>
      </c>
      <c r="BJ36" s="70">
        <f t="shared" si="11"/>
        <v>0</v>
      </c>
      <c r="BK36" s="71">
        <f t="shared" si="11"/>
        <v>0</v>
      </c>
      <c r="BL36" s="70">
        <f t="shared" si="11"/>
        <v>0</v>
      </c>
      <c r="BM36" s="70">
        <f t="shared" si="11"/>
        <v>0</v>
      </c>
      <c r="BN36" s="70">
        <f t="shared" si="11"/>
        <v>0</v>
      </c>
      <c r="BO36" s="70">
        <f t="shared" si="11"/>
        <v>0</v>
      </c>
      <c r="BP36" s="70">
        <f t="shared" si="11"/>
        <v>0</v>
      </c>
      <c r="BQ36" s="70">
        <f t="shared" si="11"/>
        <v>0</v>
      </c>
      <c r="BR36" s="70">
        <f t="shared" si="11"/>
        <v>0</v>
      </c>
      <c r="BS36" s="70">
        <f t="shared" si="11"/>
        <v>0</v>
      </c>
      <c r="BT36" s="70">
        <f t="shared" si="11"/>
        <v>0</v>
      </c>
      <c r="BU36" s="70">
        <f t="shared" si="11"/>
        <v>0</v>
      </c>
      <c r="BV36" s="70">
        <f t="shared" si="11"/>
        <v>0</v>
      </c>
      <c r="BW36" s="70">
        <f t="shared" si="11"/>
        <v>0</v>
      </c>
      <c r="BX36" s="70">
        <f t="shared" si="11"/>
        <v>0</v>
      </c>
      <c r="BY36" s="70">
        <f t="shared" si="11"/>
        <v>0</v>
      </c>
      <c r="BZ36" s="70">
        <f t="shared" si="11"/>
        <v>0</v>
      </c>
      <c r="CA36" s="70">
        <f t="shared" si="11"/>
        <v>0</v>
      </c>
      <c r="CB36" s="70">
        <f t="shared" si="11"/>
        <v>0</v>
      </c>
      <c r="CC36" s="70">
        <f t="shared" si="11"/>
        <v>0</v>
      </c>
      <c r="CD36" s="70">
        <f t="shared" si="11"/>
        <v>0</v>
      </c>
      <c r="CE36" s="70">
        <f t="shared" si="11"/>
        <v>0</v>
      </c>
      <c r="CF36" s="70">
        <f t="shared" si="11"/>
        <v>0</v>
      </c>
      <c r="CG36" s="70">
        <f t="shared" si="11"/>
        <v>0</v>
      </c>
      <c r="CH36" s="70">
        <f t="shared" si="11"/>
        <v>0</v>
      </c>
      <c r="CI36" s="70">
        <f t="shared" si="11"/>
        <v>0</v>
      </c>
      <c r="CJ36" s="70">
        <f t="shared" si="11"/>
        <v>0</v>
      </c>
      <c r="CK36" s="70">
        <f t="shared" si="11"/>
        <v>0</v>
      </c>
      <c r="CL36" s="70">
        <f t="shared" si="11"/>
        <v>0</v>
      </c>
      <c r="CM36" s="70">
        <f t="shared" si="11"/>
        <v>0</v>
      </c>
      <c r="CN36" s="70">
        <f t="shared" si="11"/>
        <v>0</v>
      </c>
      <c r="CO36" s="70">
        <f t="shared" si="11"/>
        <v>0</v>
      </c>
      <c r="CP36" s="70">
        <f t="shared" si="11"/>
        <v>0</v>
      </c>
      <c r="CQ36" s="70">
        <f t="shared" si="11"/>
        <v>0</v>
      </c>
      <c r="CR36" s="70">
        <f t="shared" si="11"/>
        <v>0</v>
      </c>
      <c r="CS36" s="70">
        <f t="shared" si="11"/>
        <v>0</v>
      </c>
      <c r="CT36" s="70">
        <f t="shared" si="11"/>
        <v>0</v>
      </c>
      <c r="CU36" s="70">
        <f t="shared" si="11"/>
        <v>0</v>
      </c>
      <c r="CV36" s="70">
        <f t="shared" si="11"/>
        <v>0</v>
      </c>
      <c r="CW36" s="70">
        <f t="shared" si="11"/>
        <v>0</v>
      </c>
      <c r="CX36" s="70">
        <f t="shared" si="11"/>
        <v>0</v>
      </c>
      <c r="CY36" s="70">
        <f t="shared" si="11"/>
        <v>0</v>
      </c>
      <c r="CZ36" s="70">
        <f t="shared" si="11"/>
        <v>0</v>
      </c>
      <c r="DA36" s="70">
        <f t="shared" si="11"/>
        <v>0</v>
      </c>
      <c r="DB36" s="70">
        <f t="shared" si="11"/>
        <v>0</v>
      </c>
      <c r="DC36" s="70">
        <f t="shared" si="11"/>
        <v>0</v>
      </c>
      <c r="DD36" s="70">
        <f t="shared" si="11"/>
        <v>0</v>
      </c>
      <c r="DE36" s="70">
        <f t="shared" si="11"/>
        <v>0</v>
      </c>
      <c r="DF36" s="70">
        <f t="shared" si="11"/>
        <v>0</v>
      </c>
      <c r="DG36" s="70">
        <f t="shared" si="11"/>
        <v>0</v>
      </c>
      <c r="DH36" s="70">
        <f t="shared" si="11"/>
        <v>0</v>
      </c>
      <c r="DI36" s="70">
        <f t="shared" si="11"/>
        <v>0</v>
      </c>
      <c r="DJ36" s="70">
        <f t="shared" si="11"/>
        <v>0</v>
      </c>
      <c r="DK36" s="70">
        <f t="shared" si="11"/>
        <v>0</v>
      </c>
      <c r="DL36" s="70">
        <f t="shared" si="11"/>
        <v>0</v>
      </c>
      <c r="DM36" s="70">
        <f t="shared" si="11"/>
        <v>0</v>
      </c>
      <c r="DN36" s="70">
        <f t="shared" si="11"/>
        <v>0</v>
      </c>
      <c r="DO36" s="70">
        <f t="shared" si="11"/>
        <v>0</v>
      </c>
      <c r="DP36" s="70">
        <f t="shared" si="11"/>
        <v>0</v>
      </c>
      <c r="DQ36" s="70">
        <f t="shared" si="10"/>
        <v>0</v>
      </c>
      <c r="DR36" s="72">
        <f t="shared" si="10"/>
        <v>0</v>
      </c>
    </row>
    <row r="37" spans="1:122" outlineLevel="2" x14ac:dyDescent="0.25">
      <c r="A37" s="73" t="s">
        <v>24</v>
      </c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</row>
    <row r="38" spans="1:122" outlineLevel="2" x14ac:dyDescent="0.25">
      <c r="A38" s="73" t="s">
        <v>25</v>
      </c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6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7"/>
    </row>
    <row r="39" spans="1:122" outlineLevel="2" x14ac:dyDescent="0.25">
      <c r="A39" s="73" t="s">
        <v>26</v>
      </c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6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7"/>
    </row>
    <row r="40" spans="1:122" outlineLevel="1" x14ac:dyDescent="0.25">
      <c r="A40" s="60" t="s">
        <v>27</v>
      </c>
      <c r="B40" s="78">
        <f>SUM(B41,B48:B60,B47)</f>
        <v>0</v>
      </c>
      <c r="C40" s="79">
        <f t="shared" ref="C40:BI40" si="12">SUM(C41,C48:C60,C47)</f>
        <v>0</v>
      </c>
      <c r="D40" s="79">
        <f t="shared" si="12"/>
        <v>0</v>
      </c>
      <c r="E40" s="79">
        <f t="shared" si="12"/>
        <v>0</v>
      </c>
      <c r="F40" s="79">
        <f t="shared" si="12"/>
        <v>0</v>
      </c>
      <c r="G40" s="79">
        <f t="shared" si="12"/>
        <v>0</v>
      </c>
      <c r="H40" s="79">
        <f t="shared" si="12"/>
        <v>0</v>
      </c>
      <c r="I40" s="79">
        <f t="shared" si="12"/>
        <v>0</v>
      </c>
      <c r="J40" s="79">
        <f t="shared" si="12"/>
        <v>0</v>
      </c>
      <c r="K40" s="79">
        <f t="shared" si="12"/>
        <v>0</v>
      </c>
      <c r="L40" s="79">
        <f t="shared" si="12"/>
        <v>0</v>
      </c>
      <c r="M40" s="79">
        <f t="shared" si="12"/>
        <v>0</v>
      </c>
      <c r="N40" s="79">
        <f t="shared" si="12"/>
        <v>0</v>
      </c>
      <c r="O40" s="79">
        <f t="shared" si="12"/>
        <v>0</v>
      </c>
      <c r="P40" s="79">
        <f t="shared" si="12"/>
        <v>0</v>
      </c>
      <c r="Q40" s="79">
        <f t="shared" si="12"/>
        <v>0</v>
      </c>
      <c r="R40" s="79">
        <f t="shared" si="12"/>
        <v>0</v>
      </c>
      <c r="S40" s="79">
        <f t="shared" si="12"/>
        <v>0</v>
      </c>
      <c r="T40" s="79">
        <f t="shared" si="12"/>
        <v>0</v>
      </c>
      <c r="U40" s="79">
        <f t="shared" si="12"/>
        <v>0</v>
      </c>
      <c r="V40" s="79">
        <f t="shared" si="12"/>
        <v>0</v>
      </c>
      <c r="W40" s="79">
        <f t="shared" si="12"/>
        <v>0</v>
      </c>
      <c r="X40" s="79">
        <f t="shared" si="12"/>
        <v>0</v>
      </c>
      <c r="Y40" s="79">
        <f t="shared" si="12"/>
        <v>0</v>
      </c>
      <c r="Z40" s="79">
        <f t="shared" si="12"/>
        <v>0</v>
      </c>
      <c r="AA40" s="79">
        <f t="shared" si="12"/>
        <v>0</v>
      </c>
      <c r="AB40" s="79">
        <f t="shared" si="12"/>
        <v>0</v>
      </c>
      <c r="AC40" s="79">
        <f t="shared" si="12"/>
        <v>0</v>
      </c>
      <c r="AD40" s="79">
        <f t="shared" si="12"/>
        <v>0</v>
      </c>
      <c r="AE40" s="79">
        <f t="shared" si="12"/>
        <v>0</v>
      </c>
      <c r="AF40" s="79">
        <f t="shared" si="12"/>
        <v>0</v>
      </c>
      <c r="AG40" s="79">
        <f t="shared" si="12"/>
        <v>0</v>
      </c>
      <c r="AH40" s="79">
        <f t="shared" si="12"/>
        <v>0</v>
      </c>
      <c r="AI40" s="79">
        <f t="shared" si="12"/>
        <v>0</v>
      </c>
      <c r="AJ40" s="79">
        <f t="shared" si="12"/>
        <v>0</v>
      </c>
      <c r="AK40" s="79">
        <f t="shared" si="12"/>
        <v>0</v>
      </c>
      <c r="AL40" s="79">
        <f t="shared" si="12"/>
        <v>0</v>
      </c>
      <c r="AM40" s="79">
        <f t="shared" si="12"/>
        <v>0</v>
      </c>
      <c r="AN40" s="79">
        <f t="shared" si="12"/>
        <v>0</v>
      </c>
      <c r="AO40" s="79">
        <f t="shared" si="12"/>
        <v>0</v>
      </c>
      <c r="AP40" s="79">
        <f t="shared" si="12"/>
        <v>0</v>
      </c>
      <c r="AQ40" s="79">
        <f t="shared" si="12"/>
        <v>0</v>
      </c>
      <c r="AR40" s="79">
        <f t="shared" si="12"/>
        <v>0</v>
      </c>
      <c r="AS40" s="79">
        <f t="shared" si="12"/>
        <v>0</v>
      </c>
      <c r="AT40" s="79">
        <f t="shared" si="12"/>
        <v>0</v>
      </c>
      <c r="AU40" s="79">
        <f t="shared" si="12"/>
        <v>0</v>
      </c>
      <c r="AV40" s="79">
        <f t="shared" si="12"/>
        <v>0</v>
      </c>
      <c r="AW40" s="79">
        <f t="shared" si="12"/>
        <v>0</v>
      </c>
      <c r="AX40" s="79">
        <f t="shared" si="12"/>
        <v>0</v>
      </c>
      <c r="AY40" s="79">
        <f t="shared" si="12"/>
        <v>0</v>
      </c>
      <c r="AZ40" s="79">
        <f t="shared" si="12"/>
        <v>0</v>
      </c>
      <c r="BA40" s="79">
        <f t="shared" si="12"/>
        <v>0</v>
      </c>
      <c r="BB40" s="79">
        <f t="shared" si="12"/>
        <v>0</v>
      </c>
      <c r="BC40" s="79">
        <f t="shared" si="12"/>
        <v>0</v>
      </c>
      <c r="BD40" s="79">
        <f t="shared" si="12"/>
        <v>0</v>
      </c>
      <c r="BE40" s="79">
        <f t="shared" si="12"/>
        <v>0</v>
      </c>
      <c r="BF40" s="79">
        <f t="shared" si="12"/>
        <v>0</v>
      </c>
      <c r="BG40" s="79">
        <f t="shared" si="12"/>
        <v>0</v>
      </c>
      <c r="BH40" s="79">
        <f t="shared" si="12"/>
        <v>0</v>
      </c>
      <c r="BI40" s="79">
        <f t="shared" si="12"/>
        <v>0</v>
      </c>
      <c r="BJ40" s="79">
        <f>SUM(BJ41,BJ48:BJ60,BJ47)</f>
        <v>0</v>
      </c>
      <c r="BK40" s="80">
        <f>SUM(BK41,BK48:BK60,BK47)</f>
        <v>0</v>
      </c>
      <c r="BL40" s="79">
        <f t="shared" ref="BL40:DR40" si="13">SUM(BL41,BL48:BL60,BL47)</f>
        <v>0</v>
      </c>
      <c r="BM40" s="79">
        <f t="shared" si="13"/>
        <v>0</v>
      </c>
      <c r="BN40" s="79">
        <f t="shared" si="13"/>
        <v>0</v>
      </c>
      <c r="BO40" s="79">
        <f t="shared" si="13"/>
        <v>0</v>
      </c>
      <c r="BP40" s="79">
        <f t="shared" si="13"/>
        <v>0</v>
      </c>
      <c r="BQ40" s="79">
        <f t="shared" si="13"/>
        <v>0</v>
      </c>
      <c r="BR40" s="79">
        <f t="shared" si="13"/>
        <v>0</v>
      </c>
      <c r="BS40" s="79">
        <f t="shared" si="13"/>
        <v>0</v>
      </c>
      <c r="BT40" s="79">
        <f t="shared" si="13"/>
        <v>0</v>
      </c>
      <c r="BU40" s="79">
        <f t="shared" si="13"/>
        <v>0</v>
      </c>
      <c r="BV40" s="79">
        <f t="shared" si="13"/>
        <v>0</v>
      </c>
      <c r="BW40" s="79">
        <f t="shared" si="13"/>
        <v>0</v>
      </c>
      <c r="BX40" s="79">
        <f t="shared" si="13"/>
        <v>0</v>
      </c>
      <c r="BY40" s="79">
        <f t="shared" si="13"/>
        <v>0</v>
      </c>
      <c r="BZ40" s="79">
        <f t="shared" si="13"/>
        <v>0</v>
      </c>
      <c r="CA40" s="79">
        <f t="shared" si="13"/>
        <v>0</v>
      </c>
      <c r="CB40" s="79">
        <f t="shared" si="13"/>
        <v>0</v>
      </c>
      <c r="CC40" s="79">
        <f t="shared" si="13"/>
        <v>0</v>
      </c>
      <c r="CD40" s="79">
        <f t="shared" si="13"/>
        <v>0</v>
      </c>
      <c r="CE40" s="79">
        <f t="shared" si="13"/>
        <v>0</v>
      </c>
      <c r="CF40" s="79">
        <f t="shared" si="13"/>
        <v>0</v>
      </c>
      <c r="CG40" s="79">
        <f t="shared" si="13"/>
        <v>0</v>
      </c>
      <c r="CH40" s="79">
        <f t="shared" si="13"/>
        <v>0</v>
      </c>
      <c r="CI40" s="79">
        <f t="shared" si="13"/>
        <v>0</v>
      </c>
      <c r="CJ40" s="79">
        <f t="shared" si="13"/>
        <v>0</v>
      </c>
      <c r="CK40" s="79">
        <f t="shared" si="13"/>
        <v>0</v>
      </c>
      <c r="CL40" s="79">
        <f t="shared" si="13"/>
        <v>0</v>
      </c>
      <c r="CM40" s="79">
        <f t="shared" si="13"/>
        <v>0</v>
      </c>
      <c r="CN40" s="79">
        <f t="shared" si="13"/>
        <v>0</v>
      </c>
      <c r="CO40" s="79">
        <f t="shared" si="13"/>
        <v>0</v>
      </c>
      <c r="CP40" s="79">
        <f t="shared" si="13"/>
        <v>0</v>
      </c>
      <c r="CQ40" s="79">
        <f t="shared" si="13"/>
        <v>0</v>
      </c>
      <c r="CR40" s="79">
        <f t="shared" si="13"/>
        <v>0</v>
      </c>
      <c r="CS40" s="79">
        <f t="shared" si="13"/>
        <v>0</v>
      </c>
      <c r="CT40" s="79">
        <f t="shared" si="13"/>
        <v>0</v>
      </c>
      <c r="CU40" s="79">
        <f t="shared" si="13"/>
        <v>0</v>
      </c>
      <c r="CV40" s="79">
        <f t="shared" si="13"/>
        <v>0</v>
      </c>
      <c r="CW40" s="79">
        <f t="shared" si="13"/>
        <v>0</v>
      </c>
      <c r="CX40" s="79">
        <f t="shared" si="13"/>
        <v>0</v>
      </c>
      <c r="CY40" s="79">
        <f t="shared" si="13"/>
        <v>0</v>
      </c>
      <c r="CZ40" s="79">
        <f t="shared" si="13"/>
        <v>0</v>
      </c>
      <c r="DA40" s="79">
        <f t="shared" si="13"/>
        <v>0</v>
      </c>
      <c r="DB40" s="79">
        <f t="shared" si="13"/>
        <v>0</v>
      </c>
      <c r="DC40" s="79">
        <f t="shared" si="13"/>
        <v>0</v>
      </c>
      <c r="DD40" s="79">
        <f t="shared" si="13"/>
        <v>0</v>
      </c>
      <c r="DE40" s="79">
        <f t="shared" si="13"/>
        <v>0</v>
      </c>
      <c r="DF40" s="79">
        <f t="shared" si="13"/>
        <v>0</v>
      </c>
      <c r="DG40" s="79">
        <f t="shared" si="13"/>
        <v>0</v>
      </c>
      <c r="DH40" s="79">
        <f t="shared" si="13"/>
        <v>0</v>
      </c>
      <c r="DI40" s="79">
        <f t="shared" si="13"/>
        <v>0</v>
      </c>
      <c r="DJ40" s="79">
        <f t="shared" si="13"/>
        <v>0</v>
      </c>
      <c r="DK40" s="79">
        <f t="shared" si="13"/>
        <v>0</v>
      </c>
      <c r="DL40" s="79">
        <f t="shared" si="13"/>
        <v>0</v>
      </c>
      <c r="DM40" s="79">
        <f t="shared" si="13"/>
        <v>0</v>
      </c>
      <c r="DN40" s="79">
        <f t="shared" si="13"/>
        <v>0</v>
      </c>
      <c r="DO40" s="79">
        <f t="shared" si="13"/>
        <v>0</v>
      </c>
      <c r="DP40" s="79">
        <f t="shared" si="13"/>
        <v>0</v>
      </c>
      <c r="DQ40" s="79">
        <f t="shared" si="13"/>
        <v>0</v>
      </c>
      <c r="DR40" s="81">
        <f t="shared" si="13"/>
        <v>0</v>
      </c>
    </row>
    <row r="41" spans="1:122" outlineLevel="2" x14ac:dyDescent="0.25">
      <c r="A41" s="65" t="s">
        <v>28</v>
      </c>
      <c r="B41" s="82">
        <f>SUM(B42:B46)</f>
        <v>0</v>
      </c>
      <c r="C41" s="83">
        <f t="shared" ref="C41:BN41" si="14">SUM(C42:C46)</f>
        <v>0</v>
      </c>
      <c r="D41" s="83">
        <f t="shared" si="14"/>
        <v>0</v>
      </c>
      <c r="E41" s="83">
        <f t="shared" si="14"/>
        <v>0</v>
      </c>
      <c r="F41" s="83">
        <f t="shared" si="14"/>
        <v>0</v>
      </c>
      <c r="G41" s="83">
        <f t="shared" si="14"/>
        <v>0</v>
      </c>
      <c r="H41" s="83">
        <f t="shared" si="14"/>
        <v>0</v>
      </c>
      <c r="I41" s="83">
        <f t="shared" si="14"/>
        <v>0</v>
      </c>
      <c r="J41" s="83">
        <f t="shared" si="14"/>
        <v>0</v>
      </c>
      <c r="K41" s="83">
        <f t="shared" si="14"/>
        <v>0</v>
      </c>
      <c r="L41" s="83">
        <f t="shared" si="14"/>
        <v>0</v>
      </c>
      <c r="M41" s="83">
        <f t="shared" si="14"/>
        <v>0</v>
      </c>
      <c r="N41" s="83">
        <f t="shared" si="14"/>
        <v>0</v>
      </c>
      <c r="O41" s="83">
        <f t="shared" si="14"/>
        <v>0</v>
      </c>
      <c r="P41" s="83">
        <f t="shared" si="14"/>
        <v>0</v>
      </c>
      <c r="Q41" s="83">
        <f t="shared" si="14"/>
        <v>0</v>
      </c>
      <c r="R41" s="83">
        <f t="shared" si="14"/>
        <v>0</v>
      </c>
      <c r="S41" s="83">
        <f t="shared" si="14"/>
        <v>0</v>
      </c>
      <c r="T41" s="83">
        <f t="shared" si="14"/>
        <v>0</v>
      </c>
      <c r="U41" s="83">
        <f t="shared" si="14"/>
        <v>0</v>
      </c>
      <c r="V41" s="83">
        <f t="shared" si="14"/>
        <v>0</v>
      </c>
      <c r="W41" s="83">
        <f t="shared" si="14"/>
        <v>0</v>
      </c>
      <c r="X41" s="83">
        <f t="shared" si="14"/>
        <v>0</v>
      </c>
      <c r="Y41" s="83">
        <f t="shared" si="14"/>
        <v>0</v>
      </c>
      <c r="Z41" s="83">
        <f t="shared" si="14"/>
        <v>0</v>
      </c>
      <c r="AA41" s="83">
        <f t="shared" si="14"/>
        <v>0</v>
      </c>
      <c r="AB41" s="83">
        <f t="shared" si="14"/>
        <v>0</v>
      </c>
      <c r="AC41" s="83">
        <f t="shared" si="14"/>
        <v>0</v>
      </c>
      <c r="AD41" s="83">
        <f t="shared" si="14"/>
        <v>0</v>
      </c>
      <c r="AE41" s="83">
        <f t="shared" si="14"/>
        <v>0</v>
      </c>
      <c r="AF41" s="83">
        <f t="shared" si="14"/>
        <v>0</v>
      </c>
      <c r="AG41" s="83">
        <f t="shared" si="14"/>
        <v>0</v>
      </c>
      <c r="AH41" s="83">
        <f t="shared" si="14"/>
        <v>0</v>
      </c>
      <c r="AI41" s="83">
        <f t="shared" si="14"/>
        <v>0</v>
      </c>
      <c r="AJ41" s="83">
        <f t="shared" si="14"/>
        <v>0</v>
      </c>
      <c r="AK41" s="83">
        <f t="shared" si="14"/>
        <v>0</v>
      </c>
      <c r="AL41" s="83">
        <f t="shared" si="14"/>
        <v>0</v>
      </c>
      <c r="AM41" s="83">
        <f t="shared" si="14"/>
        <v>0</v>
      </c>
      <c r="AN41" s="83">
        <f t="shared" si="14"/>
        <v>0</v>
      </c>
      <c r="AO41" s="83">
        <f t="shared" si="14"/>
        <v>0</v>
      </c>
      <c r="AP41" s="83">
        <f t="shared" si="14"/>
        <v>0</v>
      </c>
      <c r="AQ41" s="83">
        <f t="shared" si="14"/>
        <v>0</v>
      </c>
      <c r="AR41" s="83">
        <f t="shared" si="14"/>
        <v>0</v>
      </c>
      <c r="AS41" s="83">
        <f t="shared" si="14"/>
        <v>0</v>
      </c>
      <c r="AT41" s="83">
        <f t="shared" si="14"/>
        <v>0</v>
      </c>
      <c r="AU41" s="83">
        <f t="shared" si="14"/>
        <v>0</v>
      </c>
      <c r="AV41" s="83">
        <f t="shared" si="14"/>
        <v>0</v>
      </c>
      <c r="AW41" s="83">
        <f t="shared" si="14"/>
        <v>0</v>
      </c>
      <c r="AX41" s="83">
        <f t="shared" si="14"/>
        <v>0</v>
      </c>
      <c r="AY41" s="83">
        <f t="shared" si="14"/>
        <v>0</v>
      </c>
      <c r="AZ41" s="83">
        <f t="shared" si="14"/>
        <v>0</v>
      </c>
      <c r="BA41" s="83">
        <f t="shared" si="14"/>
        <v>0</v>
      </c>
      <c r="BB41" s="83">
        <f t="shared" si="14"/>
        <v>0</v>
      </c>
      <c r="BC41" s="83">
        <f t="shared" si="14"/>
        <v>0</v>
      </c>
      <c r="BD41" s="83">
        <f t="shared" si="14"/>
        <v>0</v>
      </c>
      <c r="BE41" s="83">
        <f t="shared" si="14"/>
        <v>0</v>
      </c>
      <c r="BF41" s="83">
        <f t="shared" si="14"/>
        <v>0</v>
      </c>
      <c r="BG41" s="83">
        <f t="shared" si="14"/>
        <v>0</v>
      </c>
      <c r="BH41" s="83">
        <f t="shared" si="14"/>
        <v>0</v>
      </c>
      <c r="BI41" s="83">
        <f t="shared" si="14"/>
        <v>0</v>
      </c>
      <c r="BJ41" s="83">
        <f t="shared" si="14"/>
        <v>0</v>
      </c>
      <c r="BK41" s="84">
        <f t="shared" si="14"/>
        <v>0</v>
      </c>
      <c r="BL41" s="83">
        <f t="shared" si="14"/>
        <v>0</v>
      </c>
      <c r="BM41" s="83">
        <f t="shared" si="14"/>
        <v>0</v>
      </c>
      <c r="BN41" s="83">
        <f t="shared" si="14"/>
        <v>0</v>
      </c>
      <c r="BO41" s="83">
        <f t="shared" ref="BO41:DR41" si="15">SUM(BO42:BO46)</f>
        <v>0</v>
      </c>
      <c r="BP41" s="83">
        <f t="shared" si="15"/>
        <v>0</v>
      </c>
      <c r="BQ41" s="83">
        <f t="shared" si="15"/>
        <v>0</v>
      </c>
      <c r="BR41" s="83">
        <f t="shared" si="15"/>
        <v>0</v>
      </c>
      <c r="BS41" s="83">
        <f t="shared" si="15"/>
        <v>0</v>
      </c>
      <c r="BT41" s="83">
        <f t="shared" si="15"/>
        <v>0</v>
      </c>
      <c r="BU41" s="83">
        <f t="shared" si="15"/>
        <v>0</v>
      </c>
      <c r="BV41" s="83">
        <f t="shared" si="15"/>
        <v>0</v>
      </c>
      <c r="BW41" s="83">
        <f t="shared" si="15"/>
        <v>0</v>
      </c>
      <c r="BX41" s="83">
        <f t="shared" si="15"/>
        <v>0</v>
      </c>
      <c r="BY41" s="83">
        <f t="shared" si="15"/>
        <v>0</v>
      </c>
      <c r="BZ41" s="83">
        <f t="shared" si="15"/>
        <v>0</v>
      </c>
      <c r="CA41" s="83">
        <f t="shared" si="15"/>
        <v>0</v>
      </c>
      <c r="CB41" s="83">
        <f t="shared" si="15"/>
        <v>0</v>
      </c>
      <c r="CC41" s="83">
        <f t="shared" si="15"/>
        <v>0</v>
      </c>
      <c r="CD41" s="83">
        <f t="shared" si="15"/>
        <v>0</v>
      </c>
      <c r="CE41" s="83">
        <f t="shared" si="15"/>
        <v>0</v>
      </c>
      <c r="CF41" s="83">
        <f t="shared" si="15"/>
        <v>0</v>
      </c>
      <c r="CG41" s="83">
        <f t="shared" si="15"/>
        <v>0</v>
      </c>
      <c r="CH41" s="83">
        <f t="shared" si="15"/>
        <v>0</v>
      </c>
      <c r="CI41" s="83">
        <f t="shared" si="15"/>
        <v>0</v>
      </c>
      <c r="CJ41" s="83">
        <f t="shared" si="15"/>
        <v>0</v>
      </c>
      <c r="CK41" s="83">
        <f t="shared" si="15"/>
        <v>0</v>
      </c>
      <c r="CL41" s="83">
        <f t="shared" si="15"/>
        <v>0</v>
      </c>
      <c r="CM41" s="83">
        <f t="shared" si="15"/>
        <v>0</v>
      </c>
      <c r="CN41" s="83">
        <f t="shared" si="15"/>
        <v>0</v>
      </c>
      <c r="CO41" s="83">
        <f t="shared" si="15"/>
        <v>0</v>
      </c>
      <c r="CP41" s="83">
        <f t="shared" si="15"/>
        <v>0</v>
      </c>
      <c r="CQ41" s="83">
        <f t="shared" si="15"/>
        <v>0</v>
      </c>
      <c r="CR41" s="83">
        <f t="shared" si="15"/>
        <v>0</v>
      </c>
      <c r="CS41" s="83">
        <f t="shared" si="15"/>
        <v>0</v>
      </c>
      <c r="CT41" s="83">
        <f t="shared" si="15"/>
        <v>0</v>
      </c>
      <c r="CU41" s="83">
        <f t="shared" si="15"/>
        <v>0</v>
      </c>
      <c r="CV41" s="83">
        <f t="shared" si="15"/>
        <v>0</v>
      </c>
      <c r="CW41" s="83">
        <f t="shared" si="15"/>
        <v>0</v>
      </c>
      <c r="CX41" s="83">
        <f t="shared" si="15"/>
        <v>0</v>
      </c>
      <c r="CY41" s="83">
        <f t="shared" si="15"/>
        <v>0</v>
      </c>
      <c r="CZ41" s="83">
        <f t="shared" si="15"/>
        <v>0</v>
      </c>
      <c r="DA41" s="83">
        <f t="shared" si="15"/>
        <v>0</v>
      </c>
      <c r="DB41" s="83">
        <f t="shared" si="15"/>
        <v>0</v>
      </c>
      <c r="DC41" s="83">
        <f t="shared" si="15"/>
        <v>0</v>
      </c>
      <c r="DD41" s="83">
        <f t="shared" si="15"/>
        <v>0</v>
      </c>
      <c r="DE41" s="83">
        <f t="shared" si="15"/>
        <v>0</v>
      </c>
      <c r="DF41" s="83">
        <f t="shared" si="15"/>
        <v>0</v>
      </c>
      <c r="DG41" s="83">
        <f t="shared" si="15"/>
        <v>0</v>
      </c>
      <c r="DH41" s="83">
        <f t="shared" si="15"/>
        <v>0</v>
      </c>
      <c r="DI41" s="83">
        <f t="shared" si="15"/>
        <v>0</v>
      </c>
      <c r="DJ41" s="83">
        <f t="shared" si="15"/>
        <v>0</v>
      </c>
      <c r="DK41" s="83">
        <f t="shared" si="15"/>
        <v>0</v>
      </c>
      <c r="DL41" s="83">
        <f t="shared" si="15"/>
        <v>0</v>
      </c>
      <c r="DM41" s="83">
        <f t="shared" si="15"/>
        <v>0</v>
      </c>
      <c r="DN41" s="83">
        <f t="shared" si="15"/>
        <v>0</v>
      </c>
      <c r="DO41" s="83">
        <f t="shared" si="15"/>
        <v>0</v>
      </c>
      <c r="DP41" s="83">
        <f t="shared" si="15"/>
        <v>0</v>
      </c>
      <c r="DQ41" s="83">
        <f t="shared" si="15"/>
        <v>0</v>
      </c>
      <c r="DR41" s="85">
        <f t="shared" si="15"/>
        <v>0</v>
      </c>
    </row>
    <row r="42" spans="1:122" outlineLevel="3" x14ac:dyDescent="0.25">
      <c r="A42" s="68" t="s">
        <v>29</v>
      </c>
      <c r="B42" s="86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</row>
    <row r="43" spans="1:122" outlineLevel="3" x14ac:dyDescent="0.25">
      <c r="A43" s="68" t="s">
        <v>30</v>
      </c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8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9"/>
    </row>
    <row r="44" spans="1:122" outlineLevel="3" x14ac:dyDescent="0.25">
      <c r="A44" s="68" t="s">
        <v>31</v>
      </c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8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9"/>
    </row>
    <row r="45" spans="1:122" outlineLevel="3" x14ac:dyDescent="0.25">
      <c r="A45" s="68" t="s">
        <v>32</v>
      </c>
      <c r="B45" s="86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8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9"/>
    </row>
    <row r="46" spans="1:122" outlineLevel="3" x14ac:dyDescent="0.25">
      <c r="A46" s="68" t="s">
        <v>33</v>
      </c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8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9"/>
    </row>
    <row r="47" spans="1:122" outlineLevel="2" x14ac:dyDescent="0.25">
      <c r="A47" s="73" t="s">
        <v>34</v>
      </c>
      <c r="B47" s="90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2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3"/>
    </row>
    <row r="48" spans="1:122" outlineLevel="2" x14ac:dyDescent="0.25">
      <c r="A48" s="73" t="s">
        <v>35</v>
      </c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2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3"/>
    </row>
    <row r="49" spans="1:122" outlineLevel="2" x14ac:dyDescent="0.25">
      <c r="A49" s="73" t="s">
        <v>36</v>
      </c>
      <c r="B49" s="90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2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91"/>
      <c r="CB49" s="91"/>
      <c r="CC49" s="91"/>
      <c r="CD49" s="91"/>
      <c r="CE49" s="91"/>
      <c r="CF49" s="91"/>
      <c r="CG49" s="91"/>
      <c r="CH49" s="91"/>
      <c r="CI49" s="91"/>
      <c r="CJ49" s="91"/>
      <c r="CK49" s="91"/>
      <c r="CL49" s="91"/>
      <c r="CM49" s="91"/>
      <c r="CN49" s="91"/>
      <c r="CO49" s="91"/>
      <c r="CP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1"/>
      <c r="DB49" s="91"/>
      <c r="DC49" s="91"/>
      <c r="DD49" s="91"/>
      <c r="DE49" s="91"/>
      <c r="DF49" s="91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3"/>
    </row>
    <row r="50" spans="1:122" outlineLevel="2" x14ac:dyDescent="0.25">
      <c r="A50" s="73" t="s">
        <v>37</v>
      </c>
      <c r="B50" s="90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2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  <c r="BY50" s="91"/>
      <c r="BZ50" s="91"/>
      <c r="CA50" s="91"/>
      <c r="CB50" s="91"/>
      <c r="CC50" s="91"/>
      <c r="CD50" s="91"/>
      <c r="CE50" s="91"/>
      <c r="CF50" s="91"/>
      <c r="CG50" s="91"/>
      <c r="CH50" s="91"/>
      <c r="CI50" s="91"/>
      <c r="CJ50" s="91"/>
      <c r="CK50" s="91"/>
      <c r="CL50" s="91"/>
      <c r="CM50" s="91"/>
      <c r="CN50" s="91"/>
      <c r="CO50" s="91"/>
      <c r="CP50" s="91"/>
      <c r="CQ50" s="91"/>
      <c r="CR50" s="91"/>
      <c r="CS50" s="91"/>
      <c r="CT50" s="91"/>
      <c r="CU50" s="91"/>
      <c r="CV50" s="91"/>
      <c r="CW50" s="91"/>
      <c r="CX50" s="91"/>
      <c r="CY50" s="91"/>
      <c r="CZ50" s="91"/>
      <c r="DA50" s="91"/>
      <c r="DB50" s="91"/>
      <c r="DC50" s="91"/>
      <c r="DD50" s="91"/>
      <c r="DE50" s="91"/>
      <c r="DF50" s="91"/>
      <c r="DG50" s="91"/>
      <c r="DH50" s="91"/>
      <c r="DI50" s="91"/>
      <c r="DJ50" s="91"/>
      <c r="DK50" s="91"/>
      <c r="DL50" s="91"/>
      <c r="DM50" s="91"/>
      <c r="DN50" s="91"/>
      <c r="DO50" s="91"/>
      <c r="DP50" s="91"/>
      <c r="DQ50" s="91"/>
      <c r="DR50" s="93"/>
    </row>
    <row r="51" spans="1:122" outlineLevel="2" x14ac:dyDescent="0.25">
      <c r="A51" s="73" t="s">
        <v>38</v>
      </c>
      <c r="B51" s="90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2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1"/>
      <c r="DK51" s="91"/>
      <c r="DL51" s="91"/>
      <c r="DM51" s="91"/>
      <c r="DN51" s="91"/>
      <c r="DO51" s="91"/>
      <c r="DP51" s="91"/>
      <c r="DQ51" s="91"/>
      <c r="DR51" s="93"/>
    </row>
    <row r="52" spans="1:122" outlineLevel="2" x14ac:dyDescent="0.25">
      <c r="A52" s="73" t="s">
        <v>39</v>
      </c>
      <c r="B52" s="90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2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  <c r="BY52" s="91"/>
      <c r="BZ52" s="91"/>
      <c r="CA52" s="91"/>
      <c r="CB52" s="91"/>
      <c r="CC52" s="91"/>
      <c r="CD52" s="91"/>
      <c r="CE52" s="91"/>
      <c r="CF52" s="91"/>
      <c r="CG52" s="91"/>
      <c r="CH52" s="91"/>
      <c r="CI52" s="91"/>
      <c r="CJ52" s="91"/>
      <c r="CK52" s="91"/>
      <c r="CL52" s="91"/>
      <c r="CM52" s="91"/>
      <c r="CN52" s="91"/>
      <c r="CO52" s="91"/>
      <c r="CP52" s="91"/>
      <c r="CQ52" s="91"/>
      <c r="CR52" s="91"/>
      <c r="CS52" s="91"/>
      <c r="CT52" s="91"/>
      <c r="CU52" s="91"/>
      <c r="CV52" s="91"/>
      <c r="CW52" s="91"/>
      <c r="CX52" s="91"/>
      <c r="CY52" s="91"/>
      <c r="CZ52" s="91"/>
      <c r="DA52" s="91"/>
      <c r="DB52" s="91"/>
      <c r="DC52" s="91"/>
      <c r="DD52" s="91"/>
      <c r="DE52" s="91"/>
      <c r="DF52" s="91"/>
      <c r="DG52" s="91"/>
      <c r="DH52" s="91"/>
      <c r="DI52" s="91"/>
      <c r="DJ52" s="91"/>
      <c r="DK52" s="91"/>
      <c r="DL52" s="91"/>
      <c r="DM52" s="91"/>
      <c r="DN52" s="91"/>
      <c r="DO52" s="91"/>
      <c r="DP52" s="91"/>
      <c r="DQ52" s="91"/>
      <c r="DR52" s="93"/>
    </row>
    <row r="53" spans="1:122" outlineLevel="2" x14ac:dyDescent="0.25">
      <c r="A53" s="73" t="s">
        <v>40</v>
      </c>
      <c r="B53" s="90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1"/>
      <c r="DK53" s="91"/>
      <c r="DL53" s="91"/>
      <c r="DM53" s="91"/>
      <c r="DN53" s="91"/>
      <c r="DO53" s="91"/>
      <c r="DP53" s="91"/>
      <c r="DQ53" s="91"/>
      <c r="DR53" s="91"/>
    </row>
    <row r="54" spans="1:122" outlineLevel="2" x14ac:dyDescent="0.25">
      <c r="A54" s="73" t="s">
        <v>41</v>
      </c>
      <c r="B54" s="90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2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3"/>
    </row>
    <row r="55" spans="1:122" outlineLevel="2" x14ac:dyDescent="0.25">
      <c r="A55" s="73" t="s">
        <v>42</v>
      </c>
      <c r="B55" s="90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2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91"/>
      <c r="DD55" s="91"/>
      <c r="DE55" s="91"/>
      <c r="DF55" s="91"/>
      <c r="DG55" s="91"/>
      <c r="DH55" s="91"/>
      <c r="DI55" s="91"/>
      <c r="DJ55" s="91"/>
      <c r="DK55" s="91"/>
      <c r="DL55" s="91"/>
      <c r="DM55" s="91"/>
      <c r="DN55" s="91"/>
      <c r="DO55" s="91"/>
      <c r="DP55" s="91"/>
      <c r="DQ55" s="91"/>
      <c r="DR55" s="93"/>
    </row>
    <row r="56" spans="1:122" outlineLevel="2" x14ac:dyDescent="0.25">
      <c r="A56" s="73" t="s">
        <v>43</v>
      </c>
      <c r="B56" s="90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2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1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1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1"/>
      <c r="DK56" s="91"/>
      <c r="DL56" s="91"/>
      <c r="DM56" s="91"/>
      <c r="DN56" s="91"/>
      <c r="DO56" s="91"/>
      <c r="DP56" s="91"/>
      <c r="DQ56" s="91"/>
      <c r="DR56" s="93"/>
    </row>
    <row r="57" spans="1:122" outlineLevel="2" x14ac:dyDescent="0.25">
      <c r="A57" s="73" t="s">
        <v>44</v>
      </c>
      <c r="B57" s="90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2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1"/>
      <c r="CG57" s="91"/>
      <c r="CH57" s="91"/>
      <c r="CI57" s="91"/>
      <c r="CJ57" s="91"/>
      <c r="CK57" s="91"/>
      <c r="CL57" s="91"/>
      <c r="CM57" s="91"/>
      <c r="CN57" s="91"/>
      <c r="CO57" s="91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1"/>
      <c r="DJ57" s="91"/>
      <c r="DK57" s="91"/>
      <c r="DL57" s="91"/>
      <c r="DM57" s="91"/>
      <c r="DN57" s="91"/>
      <c r="DO57" s="91"/>
      <c r="DP57" s="91"/>
      <c r="DQ57" s="91"/>
      <c r="DR57" s="93"/>
    </row>
    <row r="58" spans="1:122" outlineLevel="2" x14ac:dyDescent="0.25">
      <c r="A58" s="73" t="s">
        <v>45</v>
      </c>
      <c r="B58" s="90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2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3"/>
    </row>
    <row r="59" spans="1:122" outlineLevel="2" x14ac:dyDescent="0.25">
      <c r="A59" s="73" t="s">
        <v>46</v>
      </c>
      <c r="B59" s="90"/>
      <c r="C59" s="94" t="str">
        <f t="shared" ref="C59:BN59" si="16">IF($B$10="з ПДВ",C30/6,IF($B$10="без ПДВ",0,"???"))</f>
        <v>???</v>
      </c>
      <c r="D59" s="94" t="str">
        <f t="shared" si="16"/>
        <v>???</v>
      </c>
      <c r="E59" s="94" t="str">
        <f t="shared" si="16"/>
        <v>???</v>
      </c>
      <c r="F59" s="94" t="str">
        <f t="shared" si="16"/>
        <v>???</v>
      </c>
      <c r="G59" s="94" t="str">
        <f t="shared" si="16"/>
        <v>???</v>
      </c>
      <c r="H59" s="94" t="str">
        <f t="shared" si="16"/>
        <v>???</v>
      </c>
      <c r="I59" s="94" t="str">
        <f t="shared" si="16"/>
        <v>???</v>
      </c>
      <c r="J59" s="94" t="str">
        <f t="shared" si="16"/>
        <v>???</v>
      </c>
      <c r="K59" s="94" t="str">
        <f t="shared" si="16"/>
        <v>???</v>
      </c>
      <c r="L59" s="94" t="str">
        <f>IF($B$10="з ПДВ",L30/6,IF($B$10="без ПДВ",0,"???"))</f>
        <v>???</v>
      </c>
      <c r="M59" s="94" t="str">
        <f t="shared" si="16"/>
        <v>???</v>
      </c>
      <c r="N59" s="94" t="str">
        <f t="shared" si="16"/>
        <v>???</v>
      </c>
      <c r="O59" s="94" t="str">
        <f t="shared" si="16"/>
        <v>???</v>
      </c>
      <c r="P59" s="94" t="str">
        <f>IF($B$10="з ПДВ",P30/6,IF($B$10="без ПДВ",0,"???"))</f>
        <v>???</v>
      </c>
      <c r="Q59" s="94" t="str">
        <f t="shared" si="16"/>
        <v>???</v>
      </c>
      <c r="R59" s="94" t="str">
        <f t="shared" si="16"/>
        <v>???</v>
      </c>
      <c r="S59" s="94" t="str">
        <f t="shared" si="16"/>
        <v>???</v>
      </c>
      <c r="T59" s="94" t="str">
        <f t="shared" si="16"/>
        <v>???</v>
      </c>
      <c r="U59" s="94" t="str">
        <f t="shared" si="16"/>
        <v>???</v>
      </c>
      <c r="V59" s="94" t="str">
        <f t="shared" si="16"/>
        <v>???</v>
      </c>
      <c r="W59" s="94" t="str">
        <f t="shared" si="16"/>
        <v>???</v>
      </c>
      <c r="X59" s="94" t="str">
        <f t="shared" si="16"/>
        <v>???</v>
      </c>
      <c r="Y59" s="94" t="str">
        <f t="shared" si="16"/>
        <v>???</v>
      </c>
      <c r="Z59" s="94" t="str">
        <f t="shared" si="16"/>
        <v>???</v>
      </c>
      <c r="AA59" s="94" t="str">
        <f t="shared" si="16"/>
        <v>???</v>
      </c>
      <c r="AB59" s="94" t="str">
        <f t="shared" si="16"/>
        <v>???</v>
      </c>
      <c r="AC59" s="94" t="str">
        <f t="shared" si="16"/>
        <v>???</v>
      </c>
      <c r="AD59" s="94" t="str">
        <f t="shared" si="16"/>
        <v>???</v>
      </c>
      <c r="AE59" s="94" t="str">
        <f t="shared" si="16"/>
        <v>???</v>
      </c>
      <c r="AF59" s="94" t="str">
        <f t="shared" si="16"/>
        <v>???</v>
      </c>
      <c r="AG59" s="94" t="str">
        <f t="shared" si="16"/>
        <v>???</v>
      </c>
      <c r="AH59" s="94" t="str">
        <f t="shared" si="16"/>
        <v>???</v>
      </c>
      <c r="AI59" s="94" t="str">
        <f t="shared" si="16"/>
        <v>???</v>
      </c>
      <c r="AJ59" s="94" t="str">
        <f t="shared" si="16"/>
        <v>???</v>
      </c>
      <c r="AK59" s="94" t="str">
        <f t="shared" si="16"/>
        <v>???</v>
      </c>
      <c r="AL59" s="94" t="str">
        <f t="shared" si="16"/>
        <v>???</v>
      </c>
      <c r="AM59" s="94" t="str">
        <f t="shared" si="16"/>
        <v>???</v>
      </c>
      <c r="AN59" s="94" t="str">
        <f t="shared" si="16"/>
        <v>???</v>
      </c>
      <c r="AO59" s="94" t="str">
        <f t="shared" si="16"/>
        <v>???</v>
      </c>
      <c r="AP59" s="94" t="str">
        <f t="shared" si="16"/>
        <v>???</v>
      </c>
      <c r="AQ59" s="94" t="str">
        <f t="shared" si="16"/>
        <v>???</v>
      </c>
      <c r="AR59" s="94" t="str">
        <f t="shared" si="16"/>
        <v>???</v>
      </c>
      <c r="AS59" s="94" t="str">
        <f t="shared" si="16"/>
        <v>???</v>
      </c>
      <c r="AT59" s="94" t="str">
        <f t="shared" si="16"/>
        <v>???</v>
      </c>
      <c r="AU59" s="94" t="str">
        <f t="shared" si="16"/>
        <v>???</v>
      </c>
      <c r="AV59" s="94" t="str">
        <f t="shared" si="16"/>
        <v>???</v>
      </c>
      <c r="AW59" s="94" t="str">
        <f t="shared" si="16"/>
        <v>???</v>
      </c>
      <c r="AX59" s="94" t="str">
        <f t="shared" si="16"/>
        <v>???</v>
      </c>
      <c r="AY59" s="94" t="str">
        <f t="shared" si="16"/>
        <v>???</v>
      </c>
      <c r="AZ59" s="94" t="str">
        <f t="shared" si="16"/>
        <v>???</v>
      </c>
      <c r="BA59" s="94" t="str">
        <f t="shared" si="16"/>
        <v>???</v>
      </c>
      <c r="BB59" s="94" t="str">
        <f t="shared" si="16"/>
        <v>???</v>
      </c>
      <c r="BC59" s="94" t="str">
        <f t="shared" si="16"/>
        <v>???</v>
      </c>
      <c r="BD59" s="94" t="str">
        <f t="shared" si="16"/>
        <v>???</v>
      </c>
      <c r="BE59" s="94" t="str">
        <f t="shared" si="16"/>
        <v>???</v>
      </c>
      <c r="BF59" s="94" t="str">
        <f t="shared" si="16"/>
        <v>???</v>
      </c>
      <c r="BG59" s="94" t="str">
        <f t="shared" si="16"/>
        <v>???</v>
      </c>
      <c r="BH59" s="94" t="str">
        <f t="shared" si="16"/>
        <v>???</v>
      </c>
      <c r="BI59" s="94" t="str">
        <f t="shared" si="16"/>
        <v>???</v>
      </c>
      <c r="BJ59" s="94" t="str">
        <f t="shared" si="16"/>
        <v>???</v>
      </c>
      <c r="BK59" s="94" t="str">
        <f t="shared" si="16"/>
        <v>???</v>
      </c>
      <c r="BL59" s="94" t="str">
        <f t="shared" si="16"/>
        <v>???</v>
      </c>
      <c r="BM59" s="94" t="str">
        <f t="shared" si="16"/>
        <v>???</v>
      </c>
      <c r="BN59" s="94" t="str">
        <f t="shared" si="16"/>
        <v>???</v>
      </c>
      <c r="BO59" s="94" t="str">
        <f t="shared" ref="BO59:DR59" si="17">IF($B$10="з ПДВ",BO30/6,IF($B$10="без ПДВ",0,"???"))</f>
        <v>???</v>
      </c>
      <c r="BP59" s="94" t="str">
        <f t="shared" si="17"/>
        <v>???</v>
      </c>
      <c r="BQ59" s="94" t="str">
        <f t="shared" si="17"/>
        <v>???</v>
      </c>
      <c r="BR59" s="94" t="str">
        <f t="shared" si="17"/>
        <v>???</v>
      </c>
      <c r="BS59" s="94" t="str">
        <f t="shared" si="17"/>
        <v>???</v>
      </c>
      <c r="BT59" s="94" t="str">
        <f t="shared" si="17"/>
        <v>???</v>
      </c>
      <c r="BU59" s="94" t="str">
        <f t="shared" si="17"/>
        <v>???</v>
      </c>
      <c r="BV59" s="94" t="str">
        <f t="shared" si="17"/>
        <v>???</v>
      </c>
      <c r="BW59" s="94" t="str">
        <f t="shared" si="17"/>
        <v>???</v>
      </c>
      <c r="BX59" s="94" t="str">
        <f t="shared" si="17"/>
        <v>???</v>
      </c>
      <c r="BY59" s="94" t="str">
        <f t="shared" si="17"/>
        <v>???</v>
      </c>
      <c r="BZ59" s="94" t="str">
        <f t="shared" si="17"/>
        <v>???</v>
      </c>
      <c r="CA59" s="94" t="str">
        <f t="shared" si="17"/>
        <v>???</v>
      </c>
      <c r="CB59" s="94" t="str">
        <f t="shared" si="17"/>
        <v>???</v>
      </c>
      <c r="CC59" s="94" t="str">
        <f t="shared" si="17"/>
        <v>???</v>
      </c>
      <c r="CD59" s="94" t="str">
        <f t="shared" si="17"/>
        <v>???</v>
      </c>
      <c r="CE59" s="94" t="str">
        <f t="shared" si="17"/>
        <v>???</v>
      </c>
      <c r="CF59" s="94" t="str">
        <f t="shared" si="17"/>
        <v>???</v>
      </c>
      <c r="CG59" s="94" t="str">
        <f t="shared" si="17"/>
        <v>???</v>
      </c>
      <c r="CH59" s="94" t="str">
        <f t="shared" si="17"/>
        <v>???</v>
      </c>
      <c r="CI59" s="94" t="str">
        <f t="shared" si="17"/>
        <v>???</v>
      </c>
      <c r="CJ59" s="94" t="str">
        <f t="shared" si="17"/>
        <v>???</v>
      </c>
      <c r="CK59" s="94" t="str">
        <f t="shared" si="17"/>
        <v>???</v>
      </c>
      <c r="CL59" s="94" t="str">
        <f t="shared" si="17"/>
        <v>???</v>
      </c>
      <c r="CM59" s="94" t="str">
        <f t="shared" si="17"/>
        <v>???</v>
      </c>
      <c r="CN59" s="94" t="str">
        <f t="shared" si="17"/>
        <v>???</v>
      </c>
      <c r="CO59" s="94" t="str">
        <f t="shared" si="17"/>
        <v>???</v>
      </c>
      <c r="CP59" s="94" t="str">
        <f t="shared" si="17"/>
        <v>???</v>
      </c>
      <c r="CQ59" s="94" t="str">
        <f t="shared" si="17"/>
        <v>???</v>
      </c>
      <c r="CR59" s="94" t="str">
        <f t="shared" si="17"/>
        <v>???</v>
      </c>
      <c r="CS59" s="94" t="str">
        <f t="shared" si="17"/>
        <v>???</v>
      </c>
      <c r="CT59" s="94" t="str">
        <f t="shared" si="17"/>
        <v>???</v>
      </c>
      <c r="CU59" s="94" t="str">
        <f t="shared" si="17"/>
        <v>???</v>
      </c>
      <c r="CV59" s="94" t="str">
        <f t="shared" si="17"/>
        <v>???</v>
      </c>
      <c r="CW59" s="94" t="str">
        <f t="shared" si="17"/>
        <v>???</v>
      </c>
      <c r="CX59" s="94" t="str">
        <f t="shared" si="17"/>
        <v>???</v>
      </c>
      <c r="CY59" s="94" t="str">
        <f t="shared" si="17"/>
        <v>???</v>
      </c>
      <c r="CZ59" s="94" t="str">
        <f t="shared" si="17"/>
        <v>???</v>
      </c>
      <c r="DA59" s="94" t="str">
        <f t="shared" si="17"/>
        <v>???</v>
      </c>
      <c r="DB59" s="94" t="str">
        <f t="shared" si="17"/>
        <v>???</v>
      </c>
      <c r="DC59" s="94" t="str">
        <f t="shared" si="17"/>
        <v>???</v>
      </c>
      <c r="DD59" s="94" t="str">
        <f t="shared" si="17"/>
        <v>???</v>
      </c>
      <c r="DE59" s="94" t="str">
        <f t="shared" si="17"/>
        <v>???</v>
      </c>
      <c r="DF59" s="94" t="str">
        <f t="shared" si="17"/>
        <v>???</v>
      </c>
      <c r="DG59" s="94" t="str">
        <f t="shared" si="17"/>
        <v>???</v>
      </c>
      <c r="DH59" s="94" t="str">
        <f t="shared" si="17"/>
        <v>???</v>
      </c>
      <c r="DI59" s="94" t="str">
        <f t="shared" si="17"/>
        <v>???</v>
      </c>
      <c r="DJ59" s="94" t="str">
        <f t="shared" si="17"/>
        <v>???</v>
      </c>
      <c r="DK59" s="94" t="str">
        <f t="shared" si="17"/>
        <v>???</v>
      </c>
      <c r="DL59" s="94" t="str">
        <f t="shared" si="17"/>
        <v>???</v>
      </c>
      <c r="DM59" s="94" t="str">
        <f t="shared" si="17"/>
        <v>???</v>
      </c>
      <c r="DN59" s="94" t="str">
        <f t="shared" si="17"/>
        <v>???</v>
      </c>
      <c r="DO59" s="94" t="str">
        <f t="shared" si="17"/>
        <v>???</v>
      </c>
      <c r="DP59" s="94" t="str">
        <f t="shared" si="17"/>
        <v>???</v>
      </c>
      <c r="DQ59" s="94" t="str">
        <f t="shared" si="17"/>
        <v>???</v>
      </c>
      <c r="DR59" s="94" t="str">
        <f t="shared" si="17"/>
        <v>???</v>
      </c>
    </row>
    <row r="60" spans="1:122" outlineLevel="2" x14ac:dyDescent="0.25">
      <c r="A60" s="73" t="s">
        <v>47</v>
      </c>
      <c r="B60" s="95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2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3"/>
    </row>
    <row r="61" spans="1:122" ht="15" customHeight="1" thickBot="1" x14ac:dyDescent="0.3">
      <c r="A61" s="96" t="s">
        <v>48</v>
      </c>
      <c r="B61" s="97">
        <f>B30-B40</f>
        <v>0</v>
      </c>
      <c r="C61" s="98">
        <f t="shared" ref="C61:BI61" si="18">C30-C40</f>
        <v>0</v>
      </c>
      <c r="D61" s="98">
        <f t="shared" si="18"/>
        <v>0</v>
      </c>
      <c r="E61" s="98">
        <f t="shared" si="18"/>
        <v>0</v>
      </c>
      <c r="F61" s="98">
        <f t="shared" si="18"/>
        <v>0</v>
      </c>
      <c r="G61" s="98">
        <f t="shared" si="18"/>
        <v>0</v>
      </c>
      <c r="H61" s="98">
        <f t="shared" si="18"/>
        <v>0</v>
      </c>
      <c r="I61" s="98">
        <f t="shared" si="18"/>
        <v>0</v>
      </c>
      <c r="J61" s="98">
        <f t="shared" si="18"/>
        <v>0</v>
      </c>
      <c r="K61" s="98">
        <f t="shared" si="18"/>
        <v>0</v>
      </c>
      <c r="L61" s="98">
        <f t="shared" si="18"/>
        <v>0</v>
      </c>
      <c r="M61" s="98">
        <f t="shared" si="18"/>
        <v>0</v>
      </c>
      <c r="N61" s="98">
        <f t="shared" si="18"/>
        <v>0</v>
      </c>
      <c r="O61" s="98">
        <f t="shared" si="18"/>
        <v>0</v>
      </c>
      <c r="P61" s="98">
        <f t="shared" si="18"/>
        <v>0</v>
      </c>
      <c r="Q61" s="98">
        <f t="shared" si="18"/>
        <v>0</v>
      </c>
      <c r="R61" s="98">
        <f t="shared" si="18"/>
        <v>0</v>
      </c>
      <c r="S61" s="98">
        <f t="shared" si="18"/>
        <v>0</v>
      </c>
      <c r="T61" s="98">
        <f t="shared" si="18"/>
        <v>0</v>
      </c>
      <c r="U61" s="98">
        <f t="shared" si="18"/>
        <v>0</v>
      </c>
      <c r="V61" s="98">
        <f t="shared" si="18"/>
        <v>0</v>
      </c>
      <c r="W61" s="98">
        <f t="shared" si="18"/>
        <v>0</v>
      </c>
      <c r="X61" s="98">
        <f t="shared" si="18"/>
        <v>0</v>
      </c>
      <c r="Y61" s="98">
        <f t="shared" si="18"/>
        <v>0</v>
      </c>
      <c r="Z61" s="98">
        <f t="shared" si="18"/>
        <v>0</v>
      </c>
      <c r="AA61" s="98">
        <f t="shared" si="18"/>
        <v>0</v>
      </c>
      <c r="AB61" s="98">
        <f t="shared" si="18"/>
        <v>0</v>
      </c>
      <c r="AC61" s="98">
        <f t="shared" si="18"/>
        <v>0</v>
      </c>
      <c r="AD61" s="98">
        <f t="shared" si="18"/>
        <v>0</v>
      </c>
      <c r="AE61" s="98">
        <f t="shared" si="18"/>
        <v>0</v>
      </c>
      <c r="AF61" s="98">
        <f t="shared" si="18"/>
        <v>0</v>
      </c>
      <c r="AG61" s="98">
        <f t="shared" si="18"/>
        <v>0</v>
      </c>
      <c r="AH61" s="98">
        <f t="shared" si="18"/>
        <v>0</v>
      </c>
      <c r="AI61" s="98">
        <f t="shared" si="18"/>
        <v>0</v>
      </c>
      <c r="AJ61" s="98">
        <f t="shared" si="18"/>
        <v>0</v>
      </c>
      <c r="AK61" s="98">
        <f t="shared" si="18"/>
        <v>0</v>
      </c>
      <c r="AL61" s="98">
        <f t="shared" si="18"/>
        <v>0</v>
      </c>
      <c r="AM61" s="98">
        <f t="shared" si="18"/>
        <v>0</v>
      </c>
      <c r="AN61" s="98">
        <f t="shared" si="18"/>
        <v>0</v>
      </c>
      <c r="AO61" s="98">
        <f t="shared" si="18"/>
        <v>0</v>
      </c>
      <c r="AP61" s="98">
        <f t="shared" si="18"/>
        <v>0</v>
      </c>
      <c r="AQ61" s="98">
        <f t="shared" si="18"/>
        <v>0</v>
      </c>
      <c r="AR61" s="98">
        <f t="shared" si="18"/>
        <v>0</v>
      </c>
      <c r="AS61" s="98">
        <f t="shared" si="18"/>
        <v>0</v>
      </c>
      <c r="AT61" s="98">
        <f t="shared" si="18"/>
        <v>0</v>
      </c>
      <c r="AU61" s="98">
        <f t="shared" si="18"/>
        <v>0</v>
      </c>
      <c r="AV61" s="98">
        <f t="shared" si="18"/>
        <v>0</v>
      </c>
      <c r="AW61" s="98">
        <f t="shared" si="18"/>
        <v>0</v>
      </c>
      <c r="AX61" s="98">
        <f t="shared" si="18"/>
        <v>0</v>
      </c>
      <c r="AY61" s="98">
        <f t="shared" si="18"/>
        <v>0</v>
      </c>
      <c r="AZ61" s="98">
        <f t="shared" si="18"/>
        <v>0</v>
      </c>
      <c r="BA61" s="98">
        <f t="shared" si="18"/>
        <v>0</v>
      </c>
      <c r="BB61" s="98">
        <f t="shared" si="18"/>
        <v>0</v>
      </c>
      <c r="BC61" s="98">
        <f t="shared" si="18"/>
        <v>0</v>
      </c>
      <c r="BD61" s="98">
        <f t="shared" si="18"/>
        <v>0</v>
      </c>
      <c r="BE61" s="98">
        <f t="shared" si="18"/>
        <v>0</v>
      </c>
      <c r="BF61" s="98">
        <f t="shared" si="18"/>
        <v>0</v>
      </c>
      <c r="BG61" s="98">
        <f t="shared" si="18"/>
        <v>0</v>
      </c>
      <c r="BH61" s="98">
        <f t="shared" si="18"/>
        <v>0</v>
      </c>
      <c r="BI61" s="98">
        <f t="shared" si="18"/>
        <v>0</v>
      </c>
      <c r="BJ61" s="98">
        <f>BJ30-BJ40</f>
        <v>0</v>
      </c>
      <c r="BK61" s="99">
        <f t="shared" ref="BK61:DR61" si="19">BK30-BK40</f>
        <v>0</v>
      </c>
      <c r="BL61" s="98">
        <f t="shared" si="19"/>
        <v>0</v>
      </c>
      <c r="BM61" s="98">
        <f t="shared" si="19"/>
        <v>0</v>
      </c>
      <c r="BN61" s="98">
        <f t="shared" si="19"/>
        <v>0</v>
      </c>
      <c r="BO61" s="98">
        <f t="shared" si="19"/>
        <v>0</v>
      </c>
      <c r="BP61" s="98">
        <f t="shared" si="19"/>
        <v>0</v>
      </c>
      <c r="BQ61" s="98">
        <f t="shared" si="19"/>
        <v>0</v>
      </c>
      <c r="BR61" s="98">
        <f t="shared" si="19"/>
        <v>0</v>
      </c>
      <c r="BS61" s="98">
        <f t="shared" si="19"/>
        <v>0</v>
      </c>
      <c r="BT61" s="98">
        <f t="shared" si="19"/>
        <v>0</v>
      </c>
      <c r="BU61" s="98">
        <f t="shared" si="19"/>
        <v>0</v>
      </c>
      <c r="BV61" s="98">
        <f t="shared" si="19"/>
        <v>0</v>
      </c>
      <c r="BW61" s="98">
        <f t="shared" si="19"/>
        <v>0</v>
      </c>
      <c r="BX61" s="98">
        <f t="shared" si="19"/>
        <v>0</v>
      </c>
      <c r="BY61" s="98">
        <f t="shared" si="19"/>
        <v>0</v>
      </c>
      <c r="BZ61" s="98">
        <f t="shared" si="19"/>
        <v>0</v>
      </c>
      <c r="CA61" s="98">
        <f t="shared" si="19"/>
        <v>0</v>
      </c>
      <c r="CB61" s="98">
        <f t="shared" si="19"/>
        <v>0</v>
      </c>
      <c r="CC61" s="98">
        <f t="shared" si="19"/>
        <v>0</v>
      </c>
      <c r="CD61" s="98">
        <f t="shared" si="19"/>
        <v>0</v>
      </c>
      <c r="CE61" s="98">
        <f t="shared" si="19"/>
        <v>0</v>
      </c>
      <c r="CF61" s="98">
        <f t="shared" si="19"/>
        <v>0</v>
      </c>
      <c r="CG61" s="98">
        <f t="shared" si="19"/>
        <v>0</v>
      </c>
      <c r="CH61" s="98">
        <f t="shared" si="19"/>
        <v>0</v>
      </c>
      <c r="CI61" s="98">
        <f t="shared" si="19"/>
        <v>0</v>
      </c>
      <c r="CJ61" s="98">
        <f t="shared" si="19"/>
        <v>0</v>
      </c>
      <c r="CK61" s="98">
        <f t="shared" si="19"/>
        <v>0</v>
      </c>
      <c r="CL61" s="98">
        <f t="shared" si="19"/>
        <v>0</v>
      </c>
      <c r="CM61" s="98">
        <f t="shared" si="19"/>
        <v>0</v>
      </c>
      <c r="CN61" s="98">
        <f t="shared" si="19"/>
        <v>0</v>
      </c>
      <c r="CO61" s="98">
        <f t="shared" si="19"/>
        <v>0</v>
      </c>
      <c r="CP61" s="98">
        <f t="shared" si="19"/>
        <v>0</v>
      </c>
      <c r="CQ61" s="98">
        <f t="shared" si="19"/>
        <v>0</v>
      </c>
      <c r="CR61" s="98">
        <f t="shared" si="19"/>
        <v>0</v>
      </c>
      <c r="CS61" s="98">
        <f t="shared" si="19"/>
        <v>0</v>
      </c>
      <c r="CT61" s="98">
        <f t="shared" si="19"/>
        <v>0</v>
      </c>
      <c r="CU61" s="98">
        <f t="shared" si="19"/>
        <v>0</v>
      </c>
      <c r="CV61" s="98">
        <f t="shared" si="19"/>
        <v>0</v>
      </c>
      <c r="CW61" s="98">
        <f t="shared" si="19"/>
        <v>0</v>
      </c>
      <c r="CX61" s="98">
        <f t="shared" si="19"/>
        <v>0</v>
      </c>
      <c r="CY61" s="98">
        <f t="shared" si="19"/>
        <v>0</v>
      </c>
      <c r="CZ61" s="98">
        <f t="shared" si="19"/>
        <v>0</v>
      </c>
      <c r="DA61" s="98">
        <f t="shared" si="19"/>
        <v>0</v>
      </c>
      <c r="DB61" s="98">
        <f t="shared" si="19"/>
        <v>0</v>
      </c>
      <c r="DC61" s="98">
        <f t="shared" si="19"/>
        <v>0</v>
      </c>
      <c r="DD61" s="98">
        <f t="shared" si="19"/>
        <v>0</v>
      </c>
      <c r="DE61" s="98">
        <f t="shared" si="19"/>
        <v>0</v>
      </c>
      <c r="DF61" s="98">
        <f t="shared" si="19"/>
        <v>0</v>
      </c>
      <c r="DG61" s="98">
        <f t="shared" si="19"/>
        <v>0</v>
      </c>
      <c r="DH61" s="98">
        <f t="shared" si="19"/>
        <v>0</v>
      </c>
      <c r="DI61" s="98">
        <f t="shared" si="19"/>
        <v>0</v>
      </c>
      <c r="DJ61" s="98">
        <f t="shared" si="19"/>
        <v>0</v>
      </c>
      <c r="DK61" s="98">
        <f t="shared" si="19"/>
        <v>0</v>
      </c>
      <c r="DL61" s="98">
        <f t="shared" si="19"/>
        <v>0</v>
      </c>
      <c r="DM61" s="98">
        <f t="shared" si="19"/>
        <v>0</v>
      </c>
      <c r="DN61" s="98">
        <f t="shared" si="19"/>
        <v>0</v>
      </c>
      <c r="DO61" s="98">
        <f t="shared" si="19"/>
        <v>0</v>
      </c>
      <c r="DP61" s="98">
        <f t="shared" si="19"/>
        <v>0</v>
      </c>
      <c r="DQ61" s="98">
        <f t="shared" si="19"/>
        <v>0</v>
      </c>
      <c r="DR61" s="100">
        <f t="shared" si="19"/>
        <v>0</v>
      </c>
    </row>
    <row r="62" spans="1:122" ht="19.5" customHeight="1" thickTop="1" x14ac:dyDescent="0.25">
      <c r="A62" s="55" t="s">
        <v>49</v>
      </c>
      <c r="B62" s="101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102"/>
      <c r="BF62" s="102"/>
      <c r="BG62" s="102"/>
      <c r="BH62" s="102"/>
      <c r="BI62" s="102"/>
      <c r="BJ62" s="102"/>
      <c r="BK62" s="103"/>
      <c r="BL62" s="102"/>
      <c r="BM62" s="102"/>
      <c r="BN62" s="102"/>
      <c r="BO62" s="102"/>
      <c r="BP62" s="102"/>
      <c r="BQ62" s="102"/>
      <c r="BR62" s="102"/>
      <c r="BS62" s="102"/>
      <c r="BT62" s="102"/>
      <c r="BU62" s="102"/>
      <c r="BV62" s="102"/>
      <c r="BW62" s="102"/>
      <c r="BX62" s="102"/>
      <c r="BY62" s="102"/>
      <c r="BZ62" s="102"/>
      <c r="CA62" s="102"/>
      <c r="CB62" s="102"/>
      <c r="CC62" s="102"/>
      <c r="CD62" s="102"/>
      <c r="CE62" s="102"/>
      <c r="CF62" s="102"/>
      <c r="CG62" s="102"/>
      <c r="CH62" s="102"/>
      <c r="CI62" s="102"/>
      <c r="CJ62" s="102"/>
      <c r="CK62" s="102"/>
      <c r="CL62" s="102"/>
      <c r="CM62" s="102"/>
      <c r="CN62" s="102"/>
      <c r="CO62" s="102"/>
      <c r="CP62" s="102"/>
      <c r="CQ62" s="102"/>
      <c r="CR62" s="102"/>
      <c r="CS62" s="102"/>
      <c r="CT62" s="102"/>
      <c r="CU62" s="102"/>
      <c r="CV62" s="102"/>
      <c r="CW62" s="102"/>
      <c r="CX62" s="102"/>
      <c r="CY62" s="102"/>
      <c r="CZ62" s="102"/>
      <c r="DA62" s="102"/>
      <c r="DB62" s="102"/>
      <c r="DC62" s="102"/>
      <c r="DD62" s="102"/>
      <c r="DE62" s="102"/>
      <c r="DF62" s="102"/>
      <c r="DG62" s="102"/>
      <c r="DH62" s="102"/>
      <c r="DI62" s="102"/>
      <c r="DJ62" s="102"/>
      <c r="DK62" s="102"/>
      <c r="DL62" s="102"/>
      <c r="DM62" s="102"/>
      <c r="DN62" s="102"/>
      <c r="DO62" s="102"/>
      <c r="DP62" s="102"/>
      <c r="DQ62" s="102"/>
      <c r="DR62" s="104"/>
    </row>
    <row r="63" spans="1:122" outlineLevel="1" x14ac:dyDescent="0.25">
      <c r="A63" s="60" t="s">
        <v>17</v>
      </c>
      <c r="B63" s="105">
        <f>SUM(B64:B67,B68,B74)</f>
        <v>0</v>
      </c>
      <c r="C63" s="106">
        <f t="shared" ref="C63:BI63" si="20">SUM(C64:C67,C68,C74)</f>
        <v>0</v>
      </c>
      <c r="D63" s="106">
        <f t="shared" si="20"/>
        <v>0</v>
      </c>
      <c r="E63" s="106">
        <f t="shared" si="20"/>
        <v>0</v>
      </c>
      <c r="F63" s="106">
        <f t="shared" si="20"/>
        <v>0</v>
      </c>
      <c r="G63" s="106">
        <f t="shared" si="20"/>
        <v>0</v>
      </c>
      <c r="H63" s="106">
        <f t="shared" si="20"/>
        <v>0</v>
      </c>
      <c r="I63" s="106">
        <f t="shared" si="20"/>
        <v>0</v>
      </c>
      <c r="J63" s="106">
        <f t="shared" si="20"/>
        <v>0</v>
      </c>
      <c r="K63" s="106">
        <f t="shared" si="20"/>
        <v>0</v>
      </c>
      <c r="L63" s="106">
        <f t="shared" si="20"/>
        <v>0</v>
      </c>
      <c r="M63" s="106">
        <f t="shared" si="20"/>
        <v>0</v>
      </c>
      <c r="N63" s="106">
        <f t="shared" si="20"/>
        <v>0</v>
      </c>
      <c r="O63" s="106">
        <f t="shared" si="20"/>
        <v>0</v>
      </c>
      <c r="P63" s="106">
        <f t="shared" si="20"/>
        <v>0</v>
      </c>
      <c r="Q63" s="106">
        <f t="shared" si="20"/>
        <v>0</v>
      </c>
      <c r="R63" s="106">
        <f t="shared" si="20"/>
        <v>0</v>
      </c>
      <c r="S63" s="106">
        <f t="shared" si="20"/>
        <v>0</v>
      </c>
      <c r="T63" s="106">
        <f t="shared" si="20"/>
        <v>0</v>
      </c>
      <c r="U63" s="106">
        <f t="shared" si="20"/>
        <v>0</v>
      </c>
      <c r="V63" s="106">
        <f t="shared" si="20"/>
        <v>0</v>
      </c>
      <c r="W63" s="106">
        <f t="shared" si="20"/>
        <v>0</v>
      </c>
      <c r="X63" s="106">
        <f t="shared" si="20"/>
        <v>0</v>
      </c>
      <c r="Y63" s="106">
        <f t="shared" si="20"/>
        <v>0</v>
      </c>
      <c r="Z63" s="106">
        <f t="shared" si="20"/>
        <v>0</v>
      </c>
      <c r="AA63" s="106">
        <f t="shared" si="20"/>
        <v>0</v>
      </c>
      <c r="AB63" s="106">
        <f t="shared" si="20"/>
        <v>0</v>
      </c>
      <c r="AC63" s="106">
        <f t="shared" si="20"/>
        <v>0</v>
      </c>
      <c r="AD63" s="106">
        <f t="shared" si="20"/>
        <v>0</v>
      </c>
      <c r="AE63" s="106">
        <f t="shared" si="20"/>
        <v>0</v>
      </c>
      <c r="AF63" s="106">
        <f t="shared" si="20"/>
        <v>0</v>
      </c>
      <c r="AG63" s="106">
        <f t="shared" si="20"/>
        <v>0</v>
      </c>
      <c r="AH63" s="106">
        <f t="shared" si="20"/>
        <v>0</v>
      </c>
      <c r="AI63" s="106">
        <f t="shared" si="20"/>
        <v>0</v>
      </c>
      <c r="AJ63" s="106">
        <f t="shared" si="20"/>
        <v>0</v>
      </c>
      <c r="AK63" s="106">
        <f t="shared" si="20"/>
        <v>0</v>
      </c>
      <c r="AL63" s="106">
        <f t="shared" si="20"/>
        <v>0</v>
      </c>
      <c r="AM63" s="106">
        <f t="shared" si="20"/>
        <v>0</v>
      </c>
      <c r="AN63" s="106">
        <f t="shared" si="20"/>
        <v>0</v>
      </c>
      <c r="AO63" s="106">
        <f t="shared" si="20"/>
        <v>0</v>
      </c>
      <c r="AP63" s="106">
        <f t="shared" si="20"/>
        <v>0</v>
      </c>
      <c r="AQ63" s="106">
        <f t="shared" si="20"/>
        <v>0</v>
      </c>
      <c r="AR63" s="106">
        <f t="shared" si="20"/>
        <v>0</v>
      </c>
      <c r="AS63" s="106">
        <f t="shared" si="20"/>
        <v>0</v>
      </c>
      <c r="AT63" s="106">
        <f t="shared" si="20"/>
        <v>0</v>
      </c>
      <c r="AU63" s="106">
        <f t="shared" si="20"/>
        <v>0</v>
      </c>
      <c r="AV63" s="106">
        <f t="shared" si="20"/>
        <v>0</v>
      </c>
      <c r="AW63" s="106">
        <f t="shared" si="20"/>
        <v>0</v>
      </c>
      <c r="AX63" s="106">
        <f t="shared" si="20"/>
        <v>0</v>
      </c>
      <c r="AY63" s="106">
        <f t="shared" si="20"/>
        <v>0</v>
      </c>
      <c r="AZ63" s="106">
        <f t="shared" si="20"/>
        <v>0</v>
      </c>
      <c r="BA63" s="106">
        <f t="shared" si="20"/>
        <v>0</v>
      </c>
      <c r="BB63" s="106">
        <f t="shared" si="20"/>
        <v>0</v>
      </c>
      <c r="BC63" s="106">
        <f t="shared" si="20"/>
        <v>0</v>
      </c>
      <c r="BD63" s="106">
        <f t="shared" si="20"/>
        <v>0</v>
      </c>
      <c r="BE63" s="106">
        <f t="shared" si="20"/>
        <v>0</v>
      </c>
      <c r="BF63" s="106">
        <f t="shared" si="20"/>
        <v>0</v>
      </c>
      <c r="BG63" s="106">
        <f t="shared" si="20"/>
        <v>0</v>
      </c>
      <c r="BH63" s="106">
        <f t="shared" si="20"/>
        <v>0</v>
      </c>
      <c r="BI63" s="106">
        <f t="shared" si="20"/>
        <v>0</v>
      </c>
      <c r="BJ63" s="106">
        <f>SUM(BJ64:BJ67,BJ68,BJ74)</f>
        <v>0</v>
      </c>
      <c r="BK63" s="107">
        <f t="shared" ref="BK63:DR63" si="21">SUM(BK64:BK67,BK68,BK74)</f>
        <v>0</v>
      </c>
      <c r="BL63" s="106">
        <f t="shared" si="21"/>
        <v>0</v>
      </c>
      <c r="BM63" s="106">
        <f t="shared" si="21"/>
        <v>0</v>
      </c>
      <c r="BN63" s="106">
        <f t="shared" si="21"/>
        <v>0</v>
      </c>
      <c r="BO63" s="106">
        <f t="shared" si="21"/>
        <v>0</v>
      </c>
      <c r="BP63" s="106">
        <f t="shared" si="21"/>
        <v>0</v>
      </c>
      <c r="BQ63" s="106">
        <f t="shared" si="21"/>
        <v>0</v>
      </c>
      <c r="BR63" s="106">
        <f t="shared" si="21"/>
        <v>0</v>
      </c>
      <c r="BS63" s="106">
        <f t="shared" si="21"/>
        <v>0</v>
      </c>
      <c r="BT63" s="106">
        <f t="shared" si="21"/>
        <v>0</v>
      </c>
      <c r="BU63" s="106">
        <f t="shared" si="21"/>
        <v>0</v>
      </c>
      <c r="BV63" s="106">
        <f t="shared" si="21"/>
        <v>0</v>
      </c>
      <c r="BW63" s="106">
        <f t="shared" si="21"/>
        <v>0</v>
      </c>
      <c r="BX63" s="106">
        <f t="shared" si="21"/>
        <v>0</v>
      </c>
      <c r="BY63" s="106">
        <f t="shared" si="21"/>
        <v>0</v>
      </c>
      <c r="BZ63" s="106">
        <f t="shared" si="21"/>
        <v>0</v>
      </c>
      <c r="CA63" s="106">
        <f t="shared" si="21"/>
        <v>0</v>
      </c>
      <c r="CB63" s="106">
        <f t="shared" si="21"/>
        <v>0</v>
      </c>
      <c r="CC63" s="106">
        <f t="shared" si="21"/>
        <v>0</v>
      </c>
      <c r="CD63" s="106">
        <f t="shared" si="21"/>
        <v>0</v>
      </c>
      <c r="CE63" s="106">
        <f t="shared" si="21"/>
        <v>0</v>
      </c>
      <c r="CF63" s="106">
        <f t="shared" si="21"/>
        <v>0</v>
      </c>
      <c r="CG63" s="106">
        <f t="shared" si="21"/>
        <v>0</v>
      </c>
      <c r="CH63" s="106">
        <f t="shared" si="21"/>
        <v>0</v>
      </c>
      <c r="CI63" s="106">
        <f t="shared" si="21"/>
        <v>0</v>
      </c>
      <c r="CJ63" s="106">
        <f t="shared" si="21"/>
        <v>0</v>
      </c>
      <c r="CK63" s="106">
        <f t="shared" si="21"/>
        <v>0</v>
      </c>
      <c r="CL63" s="106">
        <f t="shared" si="21"/>
        <v>0</v>
      </c>
      <c r="CM63" s="106">
        <f t="shared" si="21"/>
        <v>0</v>
      </c>
      <c r="CN63" s="106">
        <f t="shared" si="21"/>
        <v>0</v>
      </c>
      <c r="CO63" s="106">
        <f t="shared" si="21"/>
        <v>0</v>
      </c>
      <c r="CP63" s="106">
        <f t="shared" si="21"/>
        <v>0</v>
      </c>
      <c r="CQ63" s="106">
        <f t="shared" si="21"/>
        <v>0</v>
      </c>
      <c r="CR63" s="106">
        <f t="shared" si="21"/>
        <v>0</v>
      </c>
      <c r="CS63" s="106">
        <f t="shared" si="21"/>
        <v>0</v>
      </c>
      <c r="CT63" s="106">
        <f t="shared" si="21"/>
        <v>0</v>
      </c>
      <c r="CU63" s="106">
        <f t="shared" si="21"/>
        <v>0</v>
      </c>
      <c r="CV63" s="106">
        <f t="shared" si="21"/>
        <v>0</v>
      </c>
      <c r="CW63" s="106">
        <f t="shared" si="21"/>
        <v>0</v>
      </c>
      <c r="CX63" s="106">
        <f t="shared" si="21"/>
        <v>0</v>
      </c>
      <c r="CY63" s="106">
        <f t="shared" si="21"/>
        <v>0</v>
      </c>
      <c r="CZ63" s="106">
        <f t="shared" si="21"/>
        <v>0</v>
      </c>
      <c r="DA63" s="106">
        <f t="shared" si="21"/>
        <v>0</v>
      </c>
      <c r="DB63" s="106">
        <f t="shared" si="21"/>
        <v>0</v>
      </c>
      <c r="DC63" s="106">
        <f t="shared" si="21"/>
        <v>0</v>
      </c>
      <c r="DD63" s="106">
        <f t="shared" si="21"/>
        <v>0</v>
      </c>
      <c r="DE63" s="106">
        <f t="shared" si="21"/>
        <v>0</v>
      </c>
      <c r="DF63" s="106">
        <f t="shared" si="21"/>
        <v>0</v>
      </c>
      <c r="DG63" s="106">
        <f t="shared" si="21"/>
        <v>0</v>
      </c>
      <c r="DH63" s="106">
        <f t="shared" si="21"/>
        <v>0</v>
      </c>
      <c r="DI63" s="106">
        <f t="shared" si="21"/>
        <v>0</v>
      </c>
      <c r="DJ63" s="106">
        <f t="shared" si="21"/>
        <v>0</v>
      </c>
      <c r="DK63" s="106">
        <f t="shared" si="21"/>
        <v>0</v>
      </c>
      <c r="DL63" s="106">
        <f t="shared" si="21"/>
        <v>0</v>
      </c>
      <c r="DM63" s="106">
        <f t="shared" si="21"/>
        <v>0</v>
      </c>
      <c r="DN63" s="106">
        <f t="shared" si="21"/>
        <v>0</v>
      </c>
      <c r="DO63" s="106">
        <f t="shared" si="21"/>
        <v>0</v>
      </c>
      <c r="DP63" s="106">
        <f t="shared" si="21"/>
        <v>0</v>
      </c>
      <c r="DQ63" s="106">
        <f t="shared" si="21"/>
        <v>0</v>
      </c>
      <c r="DR63" s="108">
        <f t="shared" si="21"/>
        <v>0</v>
      </c>
    </row>
    <row r="64" spans="1:122" outlineLevel="2" x14ac:dyDescent="0.25">
      <c r="A64" s="73" t="s">
        <v>50</v>
      </c>
      <c r="B64" s="74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6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7"/>
    </row>
    <row r="65" spans="1:122" outlineLevel="2" x14ac:dyDescent="0.25">
      <c r="A65" s="73" t="s">
        <v>51</v>
      </c>
      <c r="B65" s="74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6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7"/>
    </row>
    <row r="66" spans="1:122" outlineLevel="2" x14ac:dyDescent="0.25">
      <c r="A66" s="73" t="s">
        <v>52</v>
      </c>
      <c r="B66" s="74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6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7"/>
    </row>
    <row r="67" spans="1:122" outlineLevel="2" x14ac:dyDescent="0.25">
      <c r="A67" s="73" t="s">
        <v>53</v>
      </c>
      <c r="B67" s="74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6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7"/>
    </row>
    <row r="68" spans="1:122" outlineLevel="2" x14ac:dyDescent="0.25">
      <c r="A68" s="65" t="s">
        <v>54</v>
      </c>
      <c r="B68" s="109">
        <f>SUM(B69:B73)</f>
        <v>0</v>
      </c>
      <c r="C68" s="110">
        <f t="shared" ref="C68:BI68" si="22">SUM(C69:C73)</f>
        <v>0</v>
      </c>
      <c r="D68" s="110">
        <f t="shared" si="22"/>
        <v>0</v>
      </c>
      <c r="E68" s="110">
        <f t="shared" si="22"/>
        <v>0</v>
      </c>
      <c r="F68" s="110">
        <f t="shared" si="22"/>
        <v>0</v>
      </c>
      <c r="G68" s="110">
        <f t="shared" si="22"/>
        <v>0</v>
      </c>
      <c r="H68" s="110">
        <f t="shared" si="22"/>
        <v>0</v>
      </c>
      <c r="I68" s="110">
        <f t="shared" si="22"/>
        <v>0</v>
      </c>
      <c r="J68" s="110">
        <f t="shared" si="22"/>
        <v>0</v>
      </c>
      <c r="K68" s="110">
        <f t="shared" si="22"/>
        <v>0</v>
      </c>
      <c r="L68" s="110">
        <f t="shared" si="22"/>
        <v>0</v>
      </c>
      <c r="M68" s="110">
        <f t="shared" si="22"/>
        <v>0</v>
      </c>
      <c r="N68" s="110">
        <f t="shared" si="22"/>
        <v>0</v>
      </c>
      <c r="O68" s="110">
        <f t="shared" si="22"/>
        <v>0</v>
      </c>
      <c r="P68" s="110">
        <f t="shared" si="22"/>
        <v>0</v>
      </c>
      <c r="Q68" s="110">
        <f t="shared" si="22"/>
        <v>0</v>
      </c>
      <c r="R68" s="110">
        <f t="shared" si="22"/>
        <v>0</v>
      </c>
      <c r="S68" s="110">
        <f t="shared" si="22"/>
        <v>0</v>
      </c>
      <c r="T68" s="110">
        <f t="shared" si="22"/>
        <v>0</v>
      </c>
      <c r="U68" s="110">
        <f t="shared" si="22"/>
        <v>0</v>
      </c>
      <c r="V68" s="110">
        <f t="shared" si="22"/>
        <v>0</v>
      </c>
      <c r="W68" s="110">
        <f t="shared" si="22"/>
        <v>0</v>
      </c>
      <c r="X68" s="110">
        <f t="shared" si="22"/>
        <v>0</v>
      </c>
      <c r="Y68" s="110">
        <f t="shared" si="22"/>
        <v>0</v>
      </c>
      <c r="Z68" s="110">
        <f t="shared" si="22"/>
        <v>0</v>
      </c>
      <c r="AA68" s="110">
        <f t="shared" si="22"/>
        <v>0</v>
      </c>
      <c r="AB68" s="110">
        <f t="shared" si="22"/>
        <v>0</v>
      </c>
      <c r="AC68" s="110">
        <f t="shared" si="22"/>
        <v>0</v>
      </c>
      <c r="AD68" s="110">
        <f t="shared" si="22"/>
        <v>0</v>
      </c>
      <c r="AE68" s="110">
        <f t="shared" si="22"/>
        <v>0</v>
      </c>
      <c r="AF68" s="110">
        <f t="shared" si="22"/>
        <v>0</v>
      </c>
      <c r="AG68" s="110">
        <f t="shared" si="22"/>
        <v>0</v>
      </c>
      <c r="AH68" s="110">
        <f t="shared" si="22"/>
        <v>0</v>
      </c>
      <c r="AI68" s="110">
        <f t="shared" si="22"/>
        <v>0</v>
      </c>
      <c r="AJ68" s="110">
        <f t="shared" si="22"/>
        <v>0</v>
      </c>
      <c r="AK68" s="110">
        <f t="shared" si="22"/>
        <v>0</v>
      </c>
      <c r="AL68" s="110">
        <f t="shared" si="22"/>
        <v>0</v>
      </c>
      <c r="AM68" s="110">
        <f t="shared" si="22"/>
        <v>0</v>
      </c>
      <c r="AN68" s="110">
        <f t="shared" si="22"/>
        <v>0</v>
      </c>
      <c r="AO68" s="110">
        <f t="shared" si="22"/>
        <v>0</v>
      </c>
      <c r="AP68" s="110">
        <f t="shared" si="22"/>
        <v>0</v>
      </c>
      <c r="AQ68" s="110">
        <f t="shared" si="22"/>
        <v>0</v>
      </c>
      <c r="AR68" s="110">
        <f t="shared" si="22"/>
        <v>0</v>
      </c>
      <c r="AS68" s="110">
        <f t="shared" si="22"/>
        <v>0</v>
      </c>
      <c r="AT68" s="110">
        <f t="shared" si="22"/>
        <v>0</v>
      </c>
      <c r="AU68" s="110">
        <f t="shared" si="22"/>
        <v>0</v>
      </c>
      <c r="AV68" s="110">
        <f t="shared" si="22"/>
        <v>0</v>
      </c>
      <c r="AW68" s="110">
        <f t="shared" si="22"/>
        <v>0</v>
      </c>
      <c r="AX68" s="110">
        <f t="shared" si="22"/>
        <v>0</v>
      </c>
      <c r="AY68" s="110">
        <f t="shared" si="22"/>
        <v>0</v>
      </c>
      <c r="AZ68" s="110">
        <f t="shared" si="22"/>
        <v>0</v>
      </c>
      <c r="BA68" s="110">
        <f t="shared" si="22"/>
        <v>0</v>
      </c>
      <c r="BB68" s="110">
        <f t="shared" si="22"/>
        <v>0</v>
      </c>
      <c r="BC68" s="110">
        <f t="shared" si="22"/>
        <v>0</v>
      </c>
      <c r="BD68" s="110">
        <f t="shared" si="22"/>
        <v>0</v>
      </c>
      <c r="BE68" s="110">
        <f t="shared" si="22"/>
        <v>0</v>
      </c>
      <c r="BF68" s="110">
        <f t="shared" si="22"/>
        <v>0</v>
      </c>
      <c r="BG68" s="110">
        <f t="shared" si="22"/>
        <v>0</v>
      </c>
      <c r="BH68" s="110">
        <f t="shared" si="22"/>
        <v>0</v>
      </c>
      <c r="BI68" s="110">
        <f t="shared" si="22"/>
        <v>0</v>
      </c>
      <c r="BJ68" s="110">
        <f>SUM(BJ69:BJ73)</f>
        <v>0</v>
      </c>
      <c r="BK68" s="111">
        <f t="shared" ref="BK68:DR68" si="23">SUM(BK69:BK73)</f>
        <v>0</v>
      </c>
      <c r="BL68" s="110">
        <f t="shared" si="23"/>
        <v>0</v>
      </c>
      <c r="BM68" s="110">
        <f t="shared" si="23"/>
        <v>0</v>
      </c>
      <c r="BN68" s="110">
        <f t="shared" si="23"/>
        <v>0</v>
      </c>
      <c r="BO68" s="110">
        <f t="shared" si="23"/>
        <v>0</v>
      </c>
      <c r="BP68" s="110">
        <f t="shared" si="23"/>
        <v>0</v>
      </c>
      <c r="BQ68" s="110">
        <f t="shared" si="23"/>
        <v>0</v>
      </c>
      <c r="BR68" s="110">
        <f t="shared" si="23"/>
        <v>0</v>
      </c>
      <c r="BS68" s="110">
        <f t="shared" si="23"/>
        <v>0</v>
      </c>
      <c r="BT68" s="110">
        <f t="shared" si="23"/>
        <v>0</v>
      </c>
      <c r="BU68" s="110">
        <f t="shared" si="23"/>
        <v>0</v>
      </c>
      <c r="BV68" s="110">
        <f t="shared" si="23"/>
        <v>0</v>
      </c>
      <c r="BW68" s="110">
        <f t="shared" si="23"/>
        <v>0</v>
      </c>
      <c r="BX68" s="110">
        <f t="shared" si="23"/>
        <v>0</v>
      </c>
      <c r="BY68" s="110">
        <f t="shared" si="23"/>
        <v>0</v>
      </c>
      <c r="BZ68" s="110">
        <f t="shared" si="23"/>
        <v>0</v>
      </c>
      <c r="CA68" s="110">
        <f t="shared" si="23"/>
        <v>0</v>
      </c>
      <c r="CB68" s="110">
        <f t="shared" si="23"/>
        <v>0</v>
      </c>
      <c r="CC68" s="110">
        <f t="shared" si="23"/>
        <v>0</v>
      </c>
      <c r="CD68" s="110">
        <f t="shared" si="23"/>
        <v>0</v>
      </c>
      <c r="CE68" s="110">
        <f t="shared" si="23"/>
        <v>0</v>
      </c>
      <c r="CF68" s="110">
        <f t="shared" si="23"/>
        <v>0</v>
      </c>
      <c r="CG68" s="110">
        <f t="shared" si="23"/>
        <v>0</v>
      </c>
      <c r="CH68" s="110">
        <f t="shared" si="23"/>
        <v>0</v>
      </c>
      <c r="CI68" s="110">
        <f t="shared" si="23"/>
        <v>0</v>
      </c>
      <c r="CJ68" s="110">
        <f t="shared" si="23"/>
        <v>0</v>
      </c>
      <c r="CK68" s="110">
        <f t="shared" si="23"/>
        <v>0</v>
      </c>
      <c r="CL68" s="110">
        <f t="shared" si="23"/>
        <v>0</v>
      </c>
      <c r="CM68" s="110">
        <f t="shared" si="23"/>
        <v>0</v>
      </c>
      <c r="CN68" s="110">
        <f t="shared" si="23"/>
        <v>0</v>
      </c>
      <c r="CO68" s="110">
        <f t="shared" si="23"/>
        <v>0</v>
      </c>
      <c r="CP68" s="110">
        <f t="shared" si="23"/>
        <v>0</v>
      </c>
      <c r="CQ68" s="110">
        <f t="shared" si="23"/>
        <v>0</v>
      </c>
      <c r="CR68" s="110">
        <f t="shared" si="23"/>
        <v>0</v>
      </c>
      <c r="CS68" s="110">
        <f t="shared" si="23"/>
        <v>0</v>
      </c>
      <c r="CT68" s="110">
        <f t="shared" si="23"/>
        <v>0</v>
      </c>
      <c r="CU68" s="110">
        <f t="shared" si="23"/>
        <v>0</v>
      </c>
      <c r="CV68" s="110">
        <f t="shared" si="23"/>
        <v>0</v>
      </c>
      <c r="CW68" s="110">
        <f t="shared" si="23"/>
        <v>0</v>
      </c>
      <c r="CX68" s="110">
        <f t="shared" si="23"/>
        <v>0</v>
      </c>
      <c r="CY68" s="110">
        <f t="shared" si="23"/>
        <v>0</v>
      </c>
      <c r="CZ68" s="110">
        <f t="shared" si="23"/>
        <v>0</v>
      </c>
      <c r="DA68" s="110">
        <f t="shared" si="23"/>
        <v>0</v>
      </c>
      <c r="DB68" s="110">
        <f t="shared" si="23"/>
        <v>0</v>
      </c>
      <c r="DC68" s="110">
        <f t="shared" si="23"/>
        <v>0</v>
      </c>
      <c r="DD68" s="110">
        <f t="shared" si="23"/>
        <v>0</v>
      </c>
      <c r="DE68" s="110">
        <f t="shared" si="23"/>
        <v>0</v>
      </c>
      <c r="DF68" s="110">
        <f t="shared" si="23"/>
        <v>0</v>
      </c>
      <c r="DG68" s="110">
        <f t="shared" si="23"/>
        <v>0</v>
      </c>
      <c r="DH68" s="110">
        <f t="shared" si="23"/>
        <v>0</v>
      </c>
      <c r="DI68" s="110">
        <f t="shared" si="23"/>
        <v>0</v>
      </c>
      <c r="DJ68" s="110">
        <f t="shared" si="23"/>
        <v>0</v>
      </c>
      <c r="DK68" s="110">
        <f t="shared" si="23"/>
        <v>0</v>
      </c>
      <c r="DL68" s="110">
        <f t="shared" si="23"/>
        <v>0</v>
      </c>
      <c r="DM68" s="110">
        <f t="shared" si="23"/>
        <v>0</v>
      </c>
      <c r="DN68" s="110">
        <f t="shared" si="23"/>
        <v>0</v>
      </c>
      <c r="DO68" s="110">
        <f t="shared" si="23"/>
        <v>0</v>
      </c>
      <c r="DP68" s="110">
        <f t="shared" si="23"/>
        <v>0</v>
      </c>
      <c r="DQ68" s="110">
        <f t="shared" si="23"/>
        <v>0</v>
      </c>
      <c r="DR68" s="112">
        <f t="shared" si="23"/>
        <v>0</v>
      </c>
    </row>
    <row r="69" spans="1:122" outlineLevel="3" x14ac:dyDescent="0.25">
      <c r="A69" s="113" t="s">
        <v>55</v>
      </c>
      <c r="B69" s="69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/>
      <c r="AX69" s="114"/>
      <c r="AY69" s="114"/>
      <c r="AZ69" s="114"/>
      <c r="BA69" s="114"/>
      <c r="BB69" s="114"/>
      <c r="BC69" s="114"/>
      <c r="BD69" s="114"/>
      <c r="BE69" s="114"/>
      <c r="BF69" s="114"/>
      <c r="BG69" s="114"/>
      <c r="BH69" s="114"/>
      <c r="BI69" s="114"/>
      <c r="BJ69" s="114"/>
      <c r="BK69" s="115"/>
      <c r="BL69" s="114"/>
      <c r="BM69" s="114"/>
      <c r="BN69" s="114"/>
      <c r="BO69" s="114"/>
      <c r="BP69" s="114"/>
      <c r="BQ69" s="114"/>
      <c r="BR69" s="114"/>
      <c r="BS69" s="114"/>
      <c r="BT69" s="114"/>
      <c r="BU69" s="114"/>
      <c r="BV69" s="114"/>
      <c r="BW69" s="114"/>
      <c r="BX69" s="114"/>
      <c r="BY69" s="114"/>
      <c r="BZ69" s="114"/>
      <c r="CA69" s="114"/>
      <c r="CB69" s="114"/>
      <c r="CC69" s="114"/>
      <c r="CD69" s="114"/>
      <c r="CE69" s="114"/>
      <c r="CF69" s="114"/>
      <c r="CG69" s="114"/>
      <c r="CH69" s="114"/>
      <c r="CI69" s="114"/>
      <c r="CJ69" s="114"/>
      <c r="CK69" s="114"/>
      <c r="CL69" s="114"/>
      <c r="CM69" s="114"/>
      <c r="CN69" s="114"/>
      <c r="CO69" s="114"/>
      <c r="CP69" s="114"/>
      <c r="CQ69" s="114"/>
      <c r="CR69" s="114"/>
      <c r="CS69" s="114"/>
      <c r="CT69" s="114"/>
      <c r="CU69" s="114"/>
      <c r="CV69" s="114"/>
      <c r="CW69" s="114"/>
      <c r="CX69" s="114"/>
      <c r="CY69" s="114"/>
      <c r="CZ69" s="114"/>
      <c r="DA69" s="114"/>
      <c r="DB69" s="114"/>
      <c r="DC69" s="114"/>
      <c r="DD69" s="114"/>
      <c r="DE69" s="114"/>
      <c r="DF69" s="114"/>
      <c r="DG69" s="114"/>
      <c r="DH69" s="114"/>
      <c r="DI69" s="114"/>
      <c r="DJ69" s="114"/>
      <c r="DK69" s="114"/>
      <c r="DL69" s="114"/>
      <c r="DM69" s="114"/>
      <c r="DN69" s="114"/>
      <c r="DO69" s="114"/>
      <c r="DP69" s="114"/>
      <c r="DQ69" s="114"/>
      <c r="DR69" s="116"/>
    </row>
    <row r="70" spans="1:122" outlineLevel="3" x14ac:dyDescent="0.25">
      <c r="A70" s="113" t="s">
        <v>56</v>
      </c>
      <c r="B70" s="69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  <c r="AS70" s="114"/>
      <c r="AT70" s="114"/>
      <c r="AU70" s="114"/>
      <c r="AV70" s="114"/>
      <c r="AW70" s="114"/>
      <c r="AX70" s="114"/>
      <c r="AY70" s="114"/>
      <c r="AZ70" s="114"/>
      <c r="BA70" s="114"/>
      <c r="BB70" s="114"/>
      <c r="BC70" s="114"/>
      <c r="BD70" s="114"/>
      <c r="BE70" s="114"/>
      <c r="BF70" s="114"/>
      <c r="BG70" s="114"/>
      <c r="BH70" s="114"/>
      <c r="BI70" s="114"/>
      <c r="BJ70" s="114"/>
      <c r="BK70" s="115"/>
      <c r="BL70" s="114"/>
      <c r="BM70" s="114"/>
      <c r="BN70" s="114"/>
      <c r="BO70" s="114"/>
      <c r="BP70" s="114"/>
      <c r="BQ70" s="114"/>
      <c r="BR70" s="114"/>
      <c r="BS70" s="114"/>
      <c r="BT70" s="114"/>
      <c r="BU70" s="114"/>
      <c r="BV70" s="114"/>
      <c r="BW70" s="114"/>
      <c r="BX70" s="114"/>
      <c r="BY70" s="114"/>
      <c r="BZ70" s="114"/>
      <c r="CA70" s="114"/>
      <c r="CB70" s="114"/>
      <c r="CC70" s="114"/>
      <c r="CD70" s="114"/>
      <c r="CE70" s="114"/>
      <c r="CF70" s="114"/>
      <c r="CG70" s="114"/>
      <c r="CH70" s="114"/>
      <c r="CI70" s="114"/>
      <c r="CJ70" s="114"/>
      <c r="CK70" s="114"/>
      <c r="CL70" s="114"/>
      <c r="CM70" s="114"/>
      <c r="CN70" s="114"/>
      <c r="CO70" s="114"/>
      <c r="CP70" s="114"/>
      <c r="CQ70" s="114"/>
      <c r="CR70" s="114"/>
      <c r="CS70" s="114"/>
      <c r="CT70" s="114"/>
      <c r="CU70" s="114"/>
      <c r="CV70" s="114"/>
      <c r="CW70" s="114"/>
      <c r="CX70" s="114"/>
      <c r="CY70" s="114"/>
      <c r="CZ70" s="114"/>
      <c r="DA70" s="114"/>
      <c r="DB70" s="114"/>
      <c r="DC70" s="114"/>
      <c r="DD70" s="114"/>
      <c r="DE70" s="114"/>
      <c r="DF70" s="114"/>
      <c r="DG70" s="114"/>
      <c r="DH70" s="114"/>
      <c r="DI70" s="114"/>
      <c r="DJ70" s="114"/>
      <c r="DK70" s="114"/>
      <c r="DL70" s="114"/>
      <c r="DM70" s="114"/>
      <c r="DN70" s="114"/>
      <c r="DO70" s="114"/>
      <c r="DP70" s="114"/>
      <c r="DQ70" s="114"/>
      <c r="DR70" s="116"/>
    </row>
    <row r="71" spans="1:122" outlineLevel="3" x14ac:dyDescent="0.25">
      <c r="A71" s="113" t="s">
        <v>57</v>
      </c>
      <c r="B71" s="69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/>
      <c r="AW71" s="114"/>
      <c r="AX71" s="114"/>
      <c r="AY71" s="114"/>
      <c r="AZ71" s="114"/>
      <c r="BA71" s="114"/>
      <c r="BB71" s="114"/>
      <c r="BC71" s="114"/>
      <c r="BD71" s="114"/>
      <c r="BE71" s="114"/>
      <c r="BF71" s="114"/>
      <c r="BG71" s="114"/>
      <c r="BH71" s="114"/>
      <c r="BI71" s="114"/>
      <c r="BJ71" s="114"/>
      <c r="BK71" s="115"/>
      <c r="BL71" s="114"/>
      <c r="BM71" s="114"/>
      <c r="BN71" s="114"/>
      <c r="BO71" s="114"/>
      <c r="BP71" s="114"/>
      <c r="BQ71" s="114"/>
      <c r="BR71" s="114"/>
      <c r="BS71" s="114"/>
      <c r="BT71" s="114"/>
      <c r="BU71" s="114"/>
      <c r="BV71" s="114"/>
      <c r="BW71" s="114"/>
      <c r="BX71" s="114"/>
      <c r="BY71" s="114"/>
      <c r="BZ71" s="114"/>
      <c r="CA71" s="114"/>
      <c r="CB71" s="114"/>
      <c r="CC71" s="114"/>
      <c r="CD71" s="114"/>
      <c r="CE71" s="114"/>
      <c r="CF71" s="114"/>
      <c r="CG71" s="114"/>
      <c r="CH71" s="114"/>
      <c r="CI71" s="114"/>
      <c r="CJ71" s="114"/>
      <c r="CK71" s="114"/>
      <c r="CL71" s="114"/>
      <c r="CM71" s="114"/>
      <c r="CN71" s="114"/>
      <c r="CO71" s="114"/>
      <c r="CP71" s="114"/>
      <c r="CQ71" s="114"/>
      <c r="CR71" s="114"/>
      <c r="CS71" s="114"/>
      <c r="CT71" s="114"/>
      <c r="CU71" s="114"/>
      <c r="CV71" s="114"/>
      <c r="CW71" s="114"/>
      <c r="CX71" s="114"/>
      <c r="CY71" s="114"/>
      <c r="CZ71" s="114"/>
      <c r="DA71" s="114"/>
      <c r="DB71" s="114"/>
      <c r="DC71" s="114"/>
      <c r="DD71" s="114"/>
      <c r="DE71" s="114"/>
      <c r="DF71" s="114"/>
      <c r="DG71" s="114"/>
      <c r="DH71" s="114"/>
      <c r="DI71" s="114"/>
      <c r="DJ71" s="114"/>
      <c r="DK71" s="114"/>
      <c r="DL71" s="114"/>
      <c r="DM71" s="114"/>
      <c r="DN71" s="114"/>
      <c r="DO71" s="114"/>
      <c r="DP71" s="114"/>
      <c r="DQ71" s="114"/>
      <c r="DR71" s="116"/>
    </row>
    <row r="72" spans="1:122" outlineLevel="3" x14ac:dyDescent="0.25">
      <c r="A72" s="113" t="s">
        <v>58</v>
      </c>
      <c r="B72" s="69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  <c r="AW72" s="114"/>
      <c r="AX72" s="114"/>
      <c r="AY72" s="114"/>
      <c r="AZ72" s="114"/>
      <c r="BA72" s="114"/>
      <c r="BB72" s="114"/>
      <c r="BC72" s="114"/>
      <c r="BD72" s="114"/>
      <c r="BE72" s="114"/>
      <c r="BF72" s="114"/>
      <c r="BG72" s="114"/>
      <c r="BH72" s="114"/>
      <c r="BI72" s="114"/>
      <c r="BJ72" s="114"/>
      <c r="BK72" s="115"/>
      <c r="BL72" s="114"/>
      <c r="BM72" s="114"/>
      <c r="BN72" s="114"/>
      <c r="BO72" s="114"/>
      <c r="BP72" s="114"/>
      <c r="BQ72" s="114"/>
      <c r="BR72" s="114"/>
      <c r="BS72" s="114"/>
      <c r="BT72" s="114"/>
      <c r="BU72" s="114"/>
      <c r="BV72" s="114"/>
      <c r="BW72" s="114"/>
      <c r="BX72" s="114"/>
      <c r="BY72" s="114"/>
      <c r="BZ72" s="114"/>
      <c r="CA72" s="114"/>
      <c r="CB72" s="114"/>
      <c r="CC72" s="114"/>
      <c r="CD72" s="114"/>
      <c r="CE72" s="114"/>
      <c r="CF72" s="114"/>
      <c r="CG72" s="114"/>
      <c r="CH72" s="114"/>
      <c r="CI72" s="114"/>
      <c r="CJ72" s="114"/>
      <c r="CK72" s="114"/>
      <c r="CL72" s="114"/>
      <c r="CM72" s="114"/>
      <c r="CN72" s="114"/>
      <c r="CO72" s="114"/>
      <c r="CP72" s="114"/>
      <c r="CQ72" s="114"/>
      <c r="CR72" s="114"/>
      <c r="CS72" s="114"/>
      <c r="CT72" s="114"/>
      <c r="CU72" s="114"/>
      <c r="CV72" s="114"/>
      <c r="CW72" s="114"/>
      <c r="CX72" s="114"/>
      <c r="CY72" s="114"/>
      <c r="CZ72" s="114"/>
      <c r="DA72" s="114"/>
      <c r="DB72" s="114"/>
      <c r="DC72" s="114"/>
      <c r="DD72" s="114"/>
      <c r="DE72" s="114"/>
      <c r="DF72" s="114"/>
      <c r="DG72" s="114"/>
      <c r="DH72" s="114"/>
      <c r="DI72" s="114"/>
      <c r="DJ72" s="114"/>
      <c r="DK72" s="114"/>
      <c r="DL72" s="114"/>
      <c r="DM72" s="114"/>
      <c r="DN72" s="114"/>
      <c r="DO72" s="114"/>
      <c r="DP72" s="114"/>
      <c r="DQ72" s="114"/>
      <c r="DR72" s="116"/>
    </row>
    <row r="73" spans="1:122" outlineLevel="3" x14ac:dyDescent="0.25">
      <c r="A73" s="113" t="s">
        <v>59</v>
      </c>
      <c r="B73" s="69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/>
      <c r="BB73" s="114"/>
      <c r="BC73" s="114"/>
      <c r="BD73" s="114"/>
      <c r="BE73" s="114"/>
      <c r="BF73" s="114"/>
      <c r="BG73" s="114"/>
      <c r="BH73" s="114"/>
      <c r="BI73" s="114"/>
      <c r="BJ73" s="114"/>
      <c r="BK73" s="115"/>
      <c r="BL73" s="114"/>
      <c r="BM73" s="114"/>
      <c r="BN73" s="114"/>
      <c r="BO73" s="114"/>
      <c r="BP73" s="114"/>
      <c r="BQ73" s="114"/>
      <c r="BR73" s="114"/>
      <c r="BS73" s="114"/>
      <c r="BT73" s="114"/>
      <c r="BU73" s="114"/>
      <c r="BV73" s="114"/>
      <c r="BW73" s="114"/>
      <c r="BX73" s="114"/>
      <c r="BY73" s="114"/>
      <c r="BZ73" s="114"/>
      <c r="CA73" s="114"/>
      <c r="CB73" s="114"/>
      <c r="CC73" s="114"/>
      <c r="CD73" s="114"/>
      <c r="CE73" s="114"/>
      <c r="CF73" s="114"/>
      <c r="CG73" s="114"/>
      <c r="CH73" s="114"/>
      <c r="CI73" s="114"/>
      <c r="CJ73" s="114"/>
      <c r="CK73" s="114"/>
      <c r="CL73" s="114"/>
      <c r="CM73" s="114"/>
      <c r="CN73" s="114"/>
      <c r="CO73" s="114"/>
      <c r="CP73" s="114"/>
      <c r="CQ73" s="114"/>
      <c r="CR73" s="114"/>
      <c r="CS73" s="114"/>
      <c r="CT73" s="114"/>
      <c r="CU73" s="114"/>
      <c r="CV73" s="114"/>
      <c r="CW73" s="114"/>
      <c r="CX73" s="114"/>
      <c r="CY73" s="114"/>
      <c r="CZ73" s="114"/>
      <c r="DA73" s="114"/>
      <c r="DB73" s="114"/>
      <c r="DC73" s="114"/>
      <c r="DD73" s="114"/>
      <c r="DE73" s="114"/>
      <c r="DF73" s="114"/>
      <c r="DG73" s="114"/>
      <c r="DH73" s="114"/>
      <c r="DI73" s="114"/>
      <c r="DJ73" s="114"/>
      <c r="DK73" s="114"/>
      <c r="DL73" s="114"/>
      <c r="DM73" s="114"/>
      <c r="DN73" s="114"/>
      <c r="DO73" s="114"/>
      <c r="DP73" s="114"/>
      <c r="DQ73" s="114"/>
      <c r="DR73" s="116"/>
    </row>
    <row r="74" spans="1:122" outlineLevel="2" x14ac:dyDescent="0.25">
      <c r="A74" s="73" t="s">
        <v>60</v>
      </c>
      <c r="B74" s="74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6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7"/>
    </row>
    <row r="75" spans="1:122" outlineLevel="1" x14ac:dyDescent="0.25">
      <c r="A75" s="60" t="s">
        <v>27</v>
      </c>
      <c r="B75" s="117">
        <f>SUM(B76:B78,B84:B86)</f>
        <v>0</v>
      </c>
      <c r="C75" s="118">
        <f>SUM(C76:C78,C84:C86)</f>
        <v>0</v>
      </c>
      <c r="D75" s="118">
        <f t="shared" ref="D75:BI75" si="24">SUM(D76:D78,D84:D86)</f>
        <v>0</v>
      </c>
      <c r="E75" s="118">
        <f t="shared" si="24"/>
        <v>0</v>
      </c>
      <c r="F75" s="118">
        <f t="shared" si="24"/>
        <v>0</v>
      </c>
      <c r="G75" s="118">
        <f t="shared" si="24"/>
        <v>0</v>
      </c>
      <c r="H75" s="118">
        <f t="shared" si="24"/>
        <v>0</v>
      </c>
      <c r="I75" s="118">
        <f t="shared" si="24"/>
        <v>0</v>
      </c>
      <c r="J75" s="118">
        <f t="shared" si="24"/>
        <v>0</v>
      </c>
      <c r="K75" s="118">
        <f t="shared" si="24"/>
        <v>0</v>
      </c>
      <c r="L75" s="118">
        <f t="shared" si="24"/>
        <v>0</v>
      </c>
      <c r="M75" s="118">
        <f t="shared" si="24"/>
        <v>0</v>
      </c>
      <c r="N75" s="118">
        <f t="shared" si="24"/>
        <v>0</v>
      </c>
      <c r="O75" s="118">
        <f t="shared" si="24"/>
        <v>0</v>
      </c>
      <c r="P75" s="118">
        <f t="shared" si="24"/>
        <v>0</v>
      </c>
      <c r="Q75" s="118">
        <f t="shared" si="24"/>
        <v>0</v>
      </c>
      <c r="R75" s="118">
        <f t="shared" si="24"/>
        <v>0</v>
      </c>
      <c r="S75" s="118">
        <f t="shared" si="24"/>
        <v>0</v>
      </c>
      <c r="T75" s="118">
        <f t="shared" si="24"/>
        <v>0</v>
      </c>
      <c r="U75" s="118">
        <f t="shared" si="24"/>
        <v>0</v>
      </c>
      <c r="V75" s="118">
        <f t="shared" si="24"/>
        <v>0</v>
      </c>
      <c r="W75" s="118">
        <f t="shared" si="24"/>
        <v>0</v>
      </c>
      <c r="X75" s="118">
        <f t="shared" si="24"/>
        <v>0</v>
      </c>
      <c r="Y75" s="118">
        <f t="shared" si="24"/>
        <v>0</v>
      </c>
      <c r="Z75" s="118">
        <f t="shared" si="24"/>
        <v>0</v>
      </c>
      <c r="AA75" s="118">
        <f t="shared" si="24"/>
        <v>0</v>
      </c>
      <c r="AB75" s="118">
        <f t="shared" si="24"/>
        <v>0</v>
      </c>
      <c r="AC75" s="118">
        <f t="shared" si="24"/>
        <v>0</v>
      </c>
      <c r="AD75" s="118">
        <f t="shared" si="24"/>
        <v>0</v>
      </c>
      <c r="AE75" s="118">
        <f t="shared" si="24"/>
        <v>0</v>
      </c>
      <c r="AF75" s="118">
        <f t="shared" si="24"/>
        <v>0</v>
      </c>
      <c r="AG75" s="118">
        <f t="shared" si="24"/>
        <v>0</v>
      </c>
      <c r="AH75" s="118">
        <f t="shared" si="24"/>
        <v>0</v>
      </c>
      <c r="AI75" s="118">
        <f t="shared" si="24"/>
        <v>0</v>
      </c>
      <c r="AJ75" s="118">
        <f t="shared" si="24"/>
        <v>0</v>
      </c>
      <c r="AK75" s="118">
        <f t="shared" si="24"/>
        <v>0</v>
      </c>
      <c r="AL75" s="118">
        <f t="shared" si="24"/>
        <v>0</v>
      </c>
      <c r="AM75" s="118">
        <f t="shared" si="24"/>
        <v>0</v>
      </c>
      <c r="AN75" s="118">
        <f t="shared" si="24"/>
        <v>0</v>
      </c>
      <c r="AO75" s="118">
        <f t="shared" si="24"/>
        <v>0</v>
      </c>
      <c r="AP75" s="118">
        <f t="shared" si="24"/>
        <v>0</v>
      </c>
      <c r="AQ75" s="118">
        <f t="shared" si="24"/>
        <v>0</v>
      </c>
      <c r="AR75" s="118">
        <f t="shared" si="24"/>
        <v>0</v>
      </c>
      <c r="AS75" s="118">
        <f t="shared" si="24"/>
        <v>0</v>
      </c>
      <c r="AT75" s="118">
        <f t="shared" si="24"/>
        <v>0</v>
      </c>
      <c r="AU75" s="118">
        <f t="shared" si="24"/>
        <v>0</v>
      </c>
      <c r="AV75" s="118">
        <f t="shared" si="24"/>
        <v>0</v>
      </c>
      <c r="AW75" s="118">
        <f t="shared" si="24"/>
        <v>0</v>
      </c>
      <c r="AX75" s="118">
        <f t="shared" si="24"/>
        <v>0</v>
      </c>
      <c r="AY75" s="118">
        <f t="shared" si="24"/>
        <v>0</v>
      </c>
      <c r="AZ75" s="118">
        <f t="shared" si="24"/>
        <v>0</v>
      </c>
      <c r="BA75" s="118">
        <f t="shared" si="24"/>
        <v>0</v>
      </c>
      <c r="BB75" s="118">
        <f t="shared" si="24"/>
        <v>0</v>
      </c>
      <c r="BC75" s="118">
        <f t="shared" si="24"/>
        <v>0</v>
      </c>
      <c r="BD75" s="118">
        <f t="shared" si="24"/>
        <v>0</v>
      </c>
      <c r="BE75" s="118">
        <f t="shared" si="24"/>
        <v>0</v>
      </c>
      <c r="BF75" s="118">
        <f t="shared" si="24"/>
        <v>0</v>
      </c>
      <c r="BG75" s="118">
        <f t="shared" si="24"/>
        <v>0</v>
      </c>
      <c r="BH75" s="118">
        <f t="shared" si="24"/>
        <v>0</v>
      </c>
      <c r="BI75" s="118">
        <f t="shared" si="24"/>
        <v>0</v>
      </c>
      <c r="BJ75" s="118">
        <f>SUM(BJ76:BJ78,BJ84:BJ86)</f>
        <v>0</v>
      </c>
      <c r="BK75" s="119">
        <f>SUM(BK76:BK78,BK84:BK86)</f>
        <v>0</v>
      </c>
      <c r="BL75" s="118">
        <f t="shared" ref="BL75:DR75" si="25">SUM(BL76:BL78,BL84:BL86)</f>
        <v>0</v>
      </c>
      <c r="BM75" s="118">
        <f t="shared" si="25"/>
        <v>0</v>
      </c>
      <c r="BN75" s="118">
        <f t="shared" si="25"/>
        <v>0</v>
      </c>
      <c r="BO75" s="118">
        <f t="shared" si="25"/>
        <v>0</v>
      </c>
      <c r="BP75" s="118">
        <f t="shared" si="25"/>
        <v>0</v>
      </c>
      <c r="BQ75" s="118">
        <f t="shared" si="25"/>
        <v>0</v>
      </c>
      <c r="BR75" s="118">
        <f t="shared" si="25"/>
        <v>0</v>
      </c>
      <c r="BS75" s="118">
        <f t="shared" si="25"/>
        <v>0</v>
      </c>
      <c r="BT75" s="118">
        <f t="shared" si="25"/>
        <v>0</v>
      </c>
      <c r="BU75" s="118">
        <f t="shared" si="25"/>
        <v>0</v>
      </c>
      <c r="BV75" s="118">
        <f t="shared" si="25"/>
        <v>0</v>
      </c>
      <c r="BW75" s="118">
        <f t="shared" si="25"/>
        <v>0</v>
      </c>
      <c r="BX75" s="118">
        <f t="shared" si="25"/>
        <v>0</v>
      </c>
      <c r="BY75" s="118">
        <f t="shared" si="25"/>
        <v>0</v>
      </c>
      <c r="BZ75" s="118">
        <f t="shared" si="25"/>
        <v>0</v>
      </c>
      <c r="CA75" s="118">
        <f t="shared" si="25"/>
        <v>0</v>
      </c>
      <c r="CB75" s="118">
        <f t="shared" si="25"/>
        <v>0</v>
      </c>
      <c r="CC75" s="118">
        <f t="shared" si="25"/>
        <v>0</v>
      </c>
      <c r="CD75" s="118">
        <f t="shared" si="25"/>
        <v>0</v>
      </c>
      <c r="CE75" s="118">
        <f t="shared" si="25"/>
        <v>0</v>
      </c>
      <c r="CF75" s="118">
        <f t="shared" si="25"/>
        <v>0</v>
      </c>
      <c r="CG75" s="118">
        <f t="shared" si="25"/>
        <v>0</v>
      </c>
      <c r="CH75" s="118">
        <f t="shared" si="25"/>
        <v>0</v>
      </c>
      <c r="CI75" s="118">
        <f t="shared" si="25"/>
        <v>0</v>
      </c>
      <c r="CJ75" s="118">
        <f t="shared" si="25"/>
        <v>0</v>
      </c>
      <c r="CK75" s="118">
        <f t="shared" si="25"/>
        <v>0</v>
      </c>
      <c r="CL75" s="118">
        <f t="shared" si="25"/>
        <v>0</v>
      </c>
      <c r="CM75" s="118">
        <f t="shared" si="25"/>
        <v>0</v>
      </c>
      <c r="CN75" s="118">
        <f t="shared" si="25"/>
        <v>0</v>
      </c>
      <c r="CO75" s="118">
        <f t="shared" si="25"/>
        <v>0</v>
      </c>
      <c r="CP75" s="118">
        <f t="shared" si="25"/>
        <v>0</v>
      </c>
      <c r="CQ75" s="118">
        <f t="shared" si="25"/>
        <v>0</v>
      </c>
      <c r="CR75" s="118">
        <f t="shared" si="25"/>
        <v>0</v>
      </c>
      <c r="CS75" s="118">
        <f t="shared" si="25"/>
        <v>0</v>
      </c>
      <c r="CT75" s="118">
        <f t="shared" si="25"/>
        <v>0</v>
      </c>
      <c r="CU75" s="118">
        <f t="shared" si="25"/>
        <v>0</v>
      </c>
      <c r="CV75" s="118">
        <f t="shared" si="25"/>
        <v>0</v>
      </c>
      <c r="CW75" s="118">
        <f t="shared" si="25"/>
        <v>0</v>
      </c>
      <c r="CX75" s="118">
        <f t="shared" si="25"/>
        <v>0</v>
      </c>
      <c r="CY75" s="118">
        <f t="shared" si="25"/>
        <v>0</v>
      </c>
      <c r="CZ75" s="118">
        <f t="shared" si="25"/>
        <v>0</v>
      </c>
      <c r="DA75" s="118">
        <f t="shared" si="25"/>
        <v>0</v>
      </c>
      <c r="DB75" s="118">
        <f t="shared" si="25"/>
        <v>0</v>
      </c>
      <c r="DC75" s="118">
        <f t="shared" si="25"/>
        <v>0</v>
      </c>
      <c r="DD75" s="118">
        <f t="shared" si="25"/>
        <v>0</v>
      </c>
      <c r="DE75" s="118">
        <f t="shared" si="25"/>
        <v>0</v>
      </c>
      <c r="DF75" s="118">
        <f t="shared" si="25"/>
        <v>0</v>
      </c>
      <c r="DG75" s="118">
        <f t="shared" si="25"/>
        <v>0</v>
      </c>
      <c r="DH75" s="118">
        <f t="shared" si="25"/>
        <v>0</v>
      </c>
      <c r="DI75" s="118">
        <f t="shared" si="25"/>
        <v>0</v>
      </c>
      <c r="DJ75" s="118">
        <f t="shared" si="25"/>
        <v>0</v>
      </c>
      <c r="DK75" s="118">
        <f t="shared" si="25"/>
        <v>0</v>
      </c>
      <c r="DL75" s="118">
        <f t="shared" si="25"/>
        <v>0</v>
      </c>
      <c r="DM75" s="118">
        <f t="shared" si="25"/>
        <v>0</v>
      </c>
      <c r="DN75" s="118">
        <f t="shared" si="25"/>
        <v>0</v>
      </c>
      <c r="DO75" s="118">
        <f t="shared" si="25"/>
        <v>0</v>
      </c>
      <c r="DP75" s="118">
        <f t="shared" si="25"/>
        <v>0</v>
      </c>
      <c r="DQ75" s="118">
        <f t="shared" si="25"/>
        <v>0</v>
      </c>
      <c r="DR75" s="120">
        <f t="shared" si="25"/>
        <v>0</v>
      </c>
    </row>
    <row r="76" spans="1:122" outlineLevel="2" x14ac:dyDescent="0.25">
      <c r="A76" s="73" t="s">
        <v>61</v>
      </c>
      <c r="B76" s="90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2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1"/>
      <c r="CD76" s="91"/>
      <c r="CE76" s="91"/>
      <c r="CF76" s="91"/>
      <c r="CG76" s="91"/>
      <c r="CH76" s="91"/>
      <c r="CI76" s="91"/>
      <c r="CJ76" s="91"/>
      <c r="CK76" s="91"/>
      <c r="CL76" s="91"/>
      <c r="CM76" s="91"/>
      <c r="CN76" s="91"/>
      <c r="CO76" s="91"/>
      <c r="CP76" s="91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  <c r="DI76" s="91"/>
      <c r="DJ76" s="91"/>
      <c r="DK76" s="91"/>
      <c r="DL76" s="91"/>
      <c r="DM76" s="91"/>
      <c r="DN76" s="91"/>
      <c r="DO76" s="91"/>
      <c r="DP76" s="91"/>
      <c r="DQ76" s="91"/>
      <c r="DR76" s="93"/>
    </row>
    <row r="77" spans="1:122" outlineLevel="2" x14ac:dyDescent="0.25">
      <c r="A77" s="73" t="s">
        <v>62</v>
      </c>
      <c r="B77" s="90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2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91"/>
      <c r="CA77" s="91"/>
      <c r="CB77" s="91"/>
      <c r="CC77" s="91"/>
      <c r="CD77" s="91"/>
      <c r="CE77" s="91"/>
      <c r="CF77" s="91"/>
      <c r="CG77" s="91"/>
      <c r="CH77" s="91"/>
      <c r="CI77" s="91"/>
      <c r="CJ77" s="91"/>
      <c r="CK77" s="91"/>
      <c r="CL77" s="91"/>
      <c r="CM77" s="91"/>
      <c r="CN77" s="91"/>
      <c r="CO77" s="91"/>
      <c r="CP77" s="91"/>
      <c r="CQ77" s="91"/>
      <c r="CR77" s="91"/>
      <c r="CS77" s="91"/>
      <c r="CT77" s="91"/>
      <c r="CU77" s="91"/>
      <c r="CV77" s="91"/>
      <c r="CW77" s="91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1"/>
      <c r="DJ77" s="91"/>
      <c r="DK77" s="91"/>
      <c r="DL77" s="91"/>
      <c r="DM77" s="91"/>
      <c r="DN77" s="91"/>
      <c r="DO77" s="91"/>
      <c r="DP77" s="91"/>
      <c r="DQ77" s="91"/>
      <c r="DR77" s="93"/>
    </row>
    <row r="78" spans="1:122" outlineLevel="2" x14ac:dyDescent="0.25">
      <c r="A78" s="65" t="s">
        <v>63</v>
      </c>
      <c r="B78" s="121">
        <f>SUM(B79:B83)</f>
        <v>0</v>
      </c>
      <c r="C78" s="122">
        <f>SUM(C79:C83)</f>
        <v>0</v>
      </c>
      <c r="D78" s="122">
        <f t="shared" ref="D78:BJ78" si="26">SUM(D79:D83)</f>
        <v>0</v>
      </c>
      <c r="E78" s="122">
        <f t="shared" si="26"/>
        <v>0</v>
      </c>
      <c r="F78" s="122">
        <f t="shared" si="26"/>
        <v>0</v>
      </c>
      <c r="G78" s="122">
        <f t="shared" si="26"/>
        <v>0</v>
      </c>
      <c r="H78" s="122">
        <f t="shared" si="26"/>
        <v>0</v>
      </c>
      <c r="I78" s="122">
        <f t="shared" si="26"/>
        <v>0</v>
      </c>
      <c r="J78" s="122">
        <f t="shared" si="26"/>
        <v>0</v>
      </c>
      <c r="K78" s="122">
        <f t="shared" si="26"/>
        <v>0</v>
      </c>
      <c r="L78" s="122">
        <f t="shared" si="26"/>
        <v>0</v>
      </c>
      <c r="M78" s="122">
        <f t="shared" si="26"/>
        <v>0</v>
      </c>
      <c r="N78" s="122">
        <f t="shared" si="26"/>
        <v>0</v>
      </c>
      <c r="O78" s="122">
        <f t="shared" si="26"/>
        <v>0</v>
      </c>
      <c r="P78" s="122">
        <f t="shared" si="26"/>
        <v>0</v>
      </c>
      <c r="Q78" s="122">
        <f t="shared" si="26"/>
        <v>0</v>
      </c>
      <c r="R78" s="122">
        <f t="shared" si="26"/>
        <v>0</v>
      </c>
      <c r="S78" s="122">
        <f t="shared" si="26"/>
        <v>0</v>
      </c>
      <c r="T78" s="122">
        <f t="shared" si="26"/>
        <v>0</v>
      </c>
      <c r="U78" s="122">
        <f t="shared" si="26"/>
        <v>0</v>
      </c>
      <c r="V78" s="122">
        <f t="shared" si="26"/>
        <v>0</v>
      </c>
      <c r="W78" s="122">
        <f t="shared" si="26"/>
        <v>0</v>
      </c>
      <c r="X78" s="122">
        <f t="shared" si="26"/>
        <v>0</v>
      </c>
      <c r="Y78" s="122">
        <f t="shared" si="26"/>
        <v>0</v>
      </c>
      <c r="Z78" s="122">
        <f t="shared" si="26"/>
        <v>0</v>
      </c>
      <c r="AA78" s="122">
        <f t="shared" si="26"/>
        <v>0</v>
      </c>
      <c r="AB78" s="122">
        <f t="shared" si="26"/>
        <v>0</v>
      </c>
      <c r="AC78" s="122">
        <f t="shared" si="26"/>
        <v>0</v>
      </c>
      <c r="AD78" s="122">
        <f t="shared" si="26"/>
        <v>0</v>
      </c>
      <c r="AE78" s="122">
        <f t="shared" si="26"/>
        <v>0</v>
      </c>
      <c r="AF78" s="122">
        <f t="shared" si="26"/>
        <v>0</v>
      </c>
      <c r="AG78" s="122">
        <f t="shared" si="26"/>
        <v>0</v>
      </c>
      <c r="AH78" s="122">
        <f t="shared" si="26"/>
        <v>0</v>
      </c>
      <c r="AI78" s="122">
        <f t="shared" si="26"/>
        <v>0</v>
      </c>
      <c r="AJ78" s="122">
        <f t="shared" si="26"/>
        <v>0</v>
      </c>
      <c r="AK78" s="122">
        <f t="shared" si="26"/>
        <v>0</v>
      </c>
      <c r="AL78" s="122">
        <f t="shared" si="26"/>
        <v>0</v>
      </c>
      <c r="AM78" s="122">
        <f t="shared" si="26"/>
        <v>0</v>
      </c>
      <c r="AN78" s="122">
        <f t="shared" si="26"/>
        <v>0</v>
      </c>
      <c r="AO78" s="122">
        <f t="shared" si="26"/>
        <v>0</v>
      </c>
      <c r="AP78" s="122">
        <f t="shared" si="26"/>
        <v>0</v>
      </c>
      <c r="AQ78" s="122">
        <f t="shared" si="26"/>
        <v>0</v>
      </c>
      <c r="AR78" s="122">
        <f t="shared" si="26"/>
        <v>0</v>
      </c>
      <c r="AS78" s="122">
        <f t="shared" si="26"/>
        <v>0</v>
      </c>
      <c r="AT78" s="122">
        <f t="shared" si="26"/>
        <v>0</v>
      </c>
      <c r="AU78" s="122">
        <f t="shared" si="26"/>
        <v>0</v>
      </c>
      <c r="AV78" s="122">
        <f t="shared" si="26"/>
        <v>0</v>
      </c>
      <c r="AW78" s="122">
        <f t="shared" si="26"/>
        <v>0</v>
      </c>
      <c r="AX78" s="122">
        <f t="shared" si="26"/>
        <v>0</v>
      </c>
      <c r="AY78" s="122">
        <f t="shared" si="26"/>
        <v>0</v>
      </c>
      <c r="AZ78" s="122">
        <f t="shared" si="26"/>
        <v>0</v>
      </c>
      <c r="BA78" s="122">
        <f t="shared" si="26"/>
        <v>0</v>
      </c>
      <c r="BB78" s="122">
        <f t="shared" si="26"/>
        <v>0</v>
      </c>
      <c r="BC78" s="122">
        <f t="shared" si="26"/>
        <v>0</v>
      </c>
      <c r="BD78" s="122">
        <f t="shared" si="26"/>
        <v>0</v>
      </c>
      <c r="BE78" s="122">
        <f t="shared" si="26"/>
        <v>0</v>
      </c>
      <c r="BF78" s="122">
        <f t="shared" si="26"/>
        <v>0</v>
      </c>
      <c r="BG78" s="122">
        <f t="shared" si="26"/>
        <v>0</v>
      </c>
      <c r="BH78" s="122">
        <f t="shared" si="26"/>
        <v>0</v>
      </c>
      <c r="BI78" s="122">
        <f t="shared" si="26"/>
        <v>0</v>
      </c>
      <c r="BJ78" s="122">
        <f t="shared" si="26"/>
        <v>0</v>
      </c>
      <c r="BK78" s="123">
        <f>SUM(BK79:BK83)</f>
        <v>0</v>
      </c>
      <c r="BL78" s="122">
        <f t="shared" ref="BL78:DR78" si="27">SUM(BL79:BL83)</f>
        <v>0</v>
      </c>
      <c r="BM78" s="122">
        <f t="shared" si="27"/>
        <v>0</v>
      </c>
      <c r="BN78" s="122">
        <f t="shared" si="27"/>
        <v>0</v>
      </c>
      <c r="BO78" s="122">
        <f t="shared" si="27"/>
        <v>0</v>
      </c>
      <c r="BP78" s="122">
        <f t="shared" si="27"/>
        <v>0</v>
      </c>
      <c r="BQ78" s="122">
        <f t="shared" si="27"/>
        <v>0</v>
      </c>
      <c r="BR78" s="122">
        <f t="shared" si="27"/>
        <v>0</v>
      </c>
      <c r="BS78" s="122">
        <f t="shared" si="27"/>
        <v>0</v>
      </c>
      <c r="BT78" s="122">
        <f t="shared" si="27"/>
        <v>0</v>
      </c>
      <c r="BU78" s="122">
        <f t="shared" si="27"/>
        <v>0</v>
      </c>
      <c r="BV78" s="122">
        <f t="shared" si="27"/>
        <v>0</v>
      </c>
      <c r="BW78" s="122">
        <f t="shared" si="27"/>
        <v>0</v>
      </c>
      <c r="BX78" s="122">
        <f t="shared" si="27"/>
        <v>0</v>
      </c>
      <c r="BY78" s="122">
        <f t="shared" si="27"/>
        <v>0</v>
      </c>
      <c r="BZ78" s="122">
        <f t="shared" si="27"/>
        <v>0</v>
      </c>
      <c r="CA78" s="122">
        <f t="shared" si="27"/>
        <v>0</v>
      </c>
      <c r="CB78" s="122">
        <f t="shared" si="27"/>
        <v>0</v>
      </c>
      <c r="CC78" s="122">
        <f t="shared" si="27"/>
        <v>0</v>
      </c>
      <c r="CD78" s="122">
        <f t="shared" si="27"/>
        <v>0</v>
      </c>
      <c r="CE78" s="122">
        <f t="shared" si="27"/>
        <v>0</v>
      </c>
      <c r="CF78" s="122">
        <f t="shared" si="27"/>
        <v>0</v>
      </c>
      <c r="CG78" s="122">
        <f t="shared" si="27"/>
        <v>0</v>
      </c>
      <c r="CH78" s="122">
        <f t="shared" si="27"/>
        <v>0</v>
      </c>
      <c r="CI78" s="122">
        <f t="shared" si="27"/>
        <v>0</v>
      </c>
      <c r="CJ78" s="122">
        <f t="shared" si="27"/>
        <v>0</v>
      </c>
      <c r="CK78" s="122">
        <f t="shared" si="27"/>
        <v>0</v>
      </c>
      <c r="CL78" s="122">
        <f t="shared" si="27"/>
        <v>0</v>
      </c>
      <c r="CM78" s="122">
        <f t="shared" si="27"/>
        <v>0</v>
      </c>
      <c r="CN78" s="122">
        <f t="shared" si="27"/>
        <v>0</v>
      </c>
      <c r="CO78" s="122">
        <f t="shared" si="27"/>
        <v>0</v>
      </c>
      <c r="CP78" s="122">
        <f t="shared" si="27"/>
        <v>0</v>
      </c>
      <c r="CQ78" s="122">
        <f t="shared" si="27"/>
        <v>0</v>
      </c>
      <c r="CR78" s="122">
        <f t="shared" si="27"/>
        <v>0</v>
      </c>
      <c r="CS78" s="122">
        <f t="shared" si="27"/>
        <v>0</v>
      </c>
      <c r="CT78" s="122">
        <f t="shared" si="27"/>
        <v>0</v>
      </c>
      <c r="CU78" s="122">
        <f t="shared" si="27"/>
        <v>0</v>
      </c>
      <c r="CV78" s="122">
        <f t="shared" si="27"/>
        <v>0</v>
      </c>
      <c r="CW78" s="122">
        <f t="shared" si="27"/>
        <v>0</v>
      </c>
      <c r="CX78" s="122">
        <f t="shared" si="27"/>
        <v>0</v>
      </c>
      <c r="CY78" s="122">
        <f t="shared" si="27"/>
        <v>0</v>
      </c>
      <c r="CZ78" s="122">
        <f t="shared" si="27"/>
        <v>0</v>
      </c>
      <c r="DA78" s="122">
        <f t="shared" si="27"/>
        <v>0</v>
      </c>
      <c r="DB78" s="122">
        <f t="shared" si="27"/>
        <v>0</v>
      </c>
      <c r="DC78" s="122">
        <f t="shared" si="27"/>
        <v>0</v>
      </c>
      <c r="DD78" s="122">
        <f t="shared" si="27"/>
        <v>0</v>
      </c>
      <c r="DE78" s="122">
        <f t="shared" si="27"/>
        <v>0</v>
      </c>
      <c r="DF78" s="122">
        <f t="shared" si="27"/>
        <v>0</v>
      </c>
      <c r="DG78" s="122">
        <f t="shared" si="27"/>
        <v>0</v>
      </c>
      <c r="DH78" s="122">
        <f t="shared" si="27"/>
        <v>0</v>
      </c>
      <c r="DI78" s="122">
        <f t="shared" si="27"/>
        <v>0</v>
      </c>
      <c r="DJ78" s="122">
        <f t="shared" si="27"/>
        <v>0</v>
      </c>
      <c r="DK78" s="122">
        <f t="shared" si="27"/>
        <v>0</v>
      </c>
      <c r="DL78" s="122">
        <f t="shared" si="27"/>
        <v>0</v>
      </c>
      <c r="DM78" s="122">
        <f t="shared" si="27"/>
        <v>0</v>
      </c>
      <c r="DN78" s="122">
        <f t="shared" si="27"/>
        <v>0</v>
      </c>
      <c r="DO78" s="122">
        <f t="shared" si="27"/>
        <v>0</v>
      </c>
      <c r="DP78" s="122">
        <f t="shared" si="27"/>
        <v>0</v>
      </c>
      <c r="DQ78" s="122">
        <f t="shared" si="27"/>
        <v>0</v>
      </c>
      <c r="DR78" s="124">
        <f t="shared" si="27"/>
        <v>0</v>
      </c>
    </row>
    <row r="79" spans="1:122" outlineLevel="3" x14ac:dyDescent="0.25">
      <c r="A79" s="113" t="s">
        <v>55</v>
      </c>
      <c r="B79" s="86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8"/>
      <c r="BL79" s="87"/>
      <c r="BM79" s="87"/>
      <c r="BN79" s="87"/>
      <c r="BO79" s="87"/>
      <c r="BP79" s="87"/>
      <c r="BQ79" s="87"/>
      <c r="BR79" s="87"/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  <c r="CM79" s="87"/>
      <c r="CN79" s="87"/>
      <c r="CO79" s="87"/>
      <c r="CP79" s="87"/>
      <c r="CQ79" s="87"/>
      <c r="CR79" s="87"/>
      <c r="CS79" s="87"/>
      <c r="CT79" s="87"/>
      <c r="CU79" s="87"/>
      <c r="CV79" s="87"/>
      <c r="CW79" s="87"/>
      <c r="CX79" s="87"/>
      <c r="CY79" s="87"/>
      <c r="CZ79" s="87"/>
      <c r="DA79" s="87"/>
      <c r="DB79" s="87"/>
      <c r="DC79" s="87"/>
      <c r="DD79" s="87"/>
      <c r="DE79" s="87"/>
      <c r="DF79" s="87"/>
      <c r="DG79" s="87"/>
      <c r="DH79" s="87"/>
      <c r="DI79" s="87"/>
      <c r="DJ79" s="87"/>
      <c r="DK79" s="87"/>
      <c r="DL79" s="87"/>
      <c r="DM79" s="87"/>
      <c r="DN79" s="87"/>
      <c r="DO79" s="87"/>
      <c r="DP79" s="87"/>
      <c r="DQ79" s="87"/>
      <c r="DR79" s="89"/>
    </row>
    <row r="80" spans="1:122" outlineLevel="3" x14ac:dyDescent="0.25">
      <c r="A80" s="113" t="s">
        <v>56</v>
      </c>
      <c r="B80" s="86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87"/>
      <c r="BD80" s="87"/>
      <c r="BE80" s="87"/>
      <c r="BF80" s="87"/>
      <c r="BG80" s="87"/>
      <c r="BH80" s="87"/>
      <c r="BI80" s="87"/>
      <c r="BJ80" s="87"/>
      <c r="BK80" s="88"/>
      <c r="BL80" s="87"/>
      <c r="BM80" s="87"/>
      <c r="BN80" s="87"/>
      <c r="BO80" s="87"/>
      <c r="BP80" s="87"/>
      <c r="BQ80" s="87"/>
      <c r="BR80" s="87"/>
      <c r="BS80" s="87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87"/>
      <c r="CJ80" s="87"/>
      <c r="CK80" s="87"/>
      <c r="CL80" s="87"/>
      <c r="CM80" s="87"/>
      <c r="CN80" s="87"/>
      <c r="CO80" s="87"/>
      <c r="CP80" s="87"/>
      <c r="CQ80" s="87"/>
      <c r="CR80" s="87"/>
      <c r="CS80" s="87"/>
      <c r="CT80" s="87"/>
      <c r="CU80" s="87"/>
      <c r="CV80" s="87"/>
      <c r="CW80" s="87"/>
      <c r="CX80" s="87"/>
      <c r="CY80" s="87"/>
      <c r="CZ80" s="87"/>
      <c r="DA80" s="87"/>
      <c r="DB80" s="87"/>
      <c r="DC80" s="87"/>
      <c r="DD80" s="87"/>
      <c r="DE80" s="87"/>
      <c r="DF80" s="87"/>
      <c r="DG80" s="87"/>
      <c r="DH80" s="87"/>
      <c r="DI80" s="87"/>
      <c r="DJ80" s="87"/>
      <c r="DK80" s="87"/>
      <c r="DL80" s="87"/>
      <c r="DM80" s="87"/>
      <c r="DN80" s="87"/>
      <c r="DO80" s="87"/>
      <c r="DP80" s="87"/>
      <c r="DQ80" s="87"/>
      <c r="DR80" s="89"/>
    </row>
    <row r="81" spans="1:122" outlineLevel="3" x14ac:dyDescent="0.25">
      <c r="A81" s="113" t="s">
        <v>57</v>
      </c>
      <c r="B81" s="86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87"/>
      <c r="BD81" s="87"/>
      <c r="BE81" s="87"/>
      <c r="BF81" s="87"/>
      <c r="BG81" s="87"/>
      <c r="BH81" s="87"/>
      <c r="BI81" s="87"/>
      <c r="BJ81" s="87"/>
      <c r="BK81" s="88"/>
      <c r="BL81" s="87"/>
      <c r="BM81" s="87"/>
      <c r="BN81" s="87"/>
      <c r="BO81" s="87"/>
      <c r="BP81" s="87"/>
      <c r="BQ81" s="87"/>
      <c r="BR81" s="87"/>
      <c r="BS81" s="87"/>
      <c r="BT81" s="87"/>
      <c r="BU81" s="87"/>
      <c r="BV81" s="87"/>
      <c r="BW81" s="87"/>
      <c r="BX81" s="87"/>
      <c r="BY81" s="87"/>
      <c r="BZ81" s="87"/>
      <c r="CA81" s="87"/>
      <c r="CB81" s="87"/>
      <c r="CC81" s="87"/>
      <c r="CD81" s="87"/>
      <c r="CE81" s="87"/>
      <c r="CF81" s="87"/>
      <c r="CG81" s="87"/>
      <c r="CH81" s="87"/>
      <c r="CI81" s="87"/>
      <c r="CJ81" s="87"/>
      <c r="CK81" s="87"/>
      <c r="CL81" s="87"/>
      <c r="CM81" s="87"/>
      <c r="CN81" s="87"/>
      <c r="CO81" s="87"/>
      <c r="CP81" s="87"/>
      <c r="CQ81" s="87"/>
      <c r="CR81" s="87"/>
      <c r="CS81" s="87"/>
      <c r="CT81" s="87"/>
      <c r="CU81" s="87"/>
      <c r="CV81" s="87"/>
      <c r="CW81" s="87"/>
      <c r="CX81" s="87"/>
      <c r="CY81" s="87"/>
      <c r="CZ81" s="87"/>
      <c r="DA81" s="87"/>
      <c r="DB81" s="87"/>
      <c r="DC81" s="87"/>
      <c r="DD81" s="87"/>
      <c r="DE81" s="87"/>
      <c r="DF81" s="87"/>
      <c r="DG81" s="87"/>
      <c r="DH81" s="87"/>
      <c r="DI81" s="87"/>
      <c r="DJ81" s="87"/>
      <c r="DK81" s="87"/>
      <c r="DL81" s="87"/>
      <c r="DM81" s="87"/>
      <c r="DN81" s="87"/>
      <c r="DO81" s="87"/>
      <c r="DP81" s="87"/>
      <c r="DQ81" s="87"/>
      <c r="DR81" s="89"/>
    </row>
    <row r="82" spans="1:122" outlineLevel="3" x14ac:dyDescent="0.25">
      <c r="A82" s="113" t="s">
        <v>58</v>
      </c>
      <c r="B82" s="86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8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/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/>
      <c r="DR82" s="89"/>
    </row>
    <row r="83" spans="1:122" outlineLevel="3" x14ac:dyDescent="0.25">
      <c r="A83" s="113" t="s">
        <v>59</v>
      </c>
      <c r="B83" s="86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8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9"/>
    </row>
    <row r="84" spans="1:122" outlineLevel="2" x14ac:dyDescent="0.25">
      <c r="A84" s="73" t="s">
        <v>64</v>
      </c>
      <c r="B84" s="90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2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3"/>
    </row>
    <row r="85" spans="1:122" outlineLevel="2" x14ac:dyDescent="0.25">
      <c r="A85" s="73" t="s">
        <v>65</v>
      </c>
      <c r="B85" s="90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2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1"/>
      <c r="DF85" s="91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3"/>
    </row>
    <row r="86" spans="1:122" outlineLevel="2" x14ac:dyDescent="0.25">
      <c r="A86" s="73" t="s">
        <v>66</v>
      </c>
      <c r="B86" s="90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2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  <c r="BY86" s="91"/>
      <c r="BZ86" s="91"/>
      <c r="CA86" s="91"/>
      <c r="CB86" s="91"/>
      <c r="CC86" s="91"/>
      <c r="CD86" s="91"/>
      <c r="CE86" s="91"/>
      <c r="CF86" s="91"/>
      <c r="CG86" s="91"/>
      <c r="CH86" s="91"/>
      <c r="CI86" s="91"/>
      <c r="CJ86" s="91"/>
      <c r="CK86" s="91"/>
      <c r="CL86" s="91"/>
      <c r="CM86" s="91"/>
      <c r="CN86" s="91"/>
      <c r="CO86" s="91"/>
      <c r="CP86" s="91"/>
      <c r="CQ86" s="91"/>
      <c r="CR86" s="91"/>
      <c r="CS86" s="91"/>
      <c r="CT86" s="91"/>
      <c r="CU86" s="91"/>
      <c r="CV86" s="91"/>
      <c r="CW86" s="91"/>
      <c r="CX86" s="91"/>
      <c r="CY86" s="91"/>
      <c r="CZ86" s="91"/>
      <c r="DA86" s="91"/>
      <c r="DB86" s="91"/>
      <c r="DC86" s="91"/>
      <c r="DD86" s="91"/>
      <c r="DE86" s="91"/>
      <c r="DF86" s="91"/>
      <c r="DG86" s="91"/>
      <c r="DH86" s="91"/>
      <c r="DI86" s="91"/>
      <c r="DJ86" s="91"/>
      <c r="DK86" s="91"/>
      <c r="DL86" s="91"/>
      <c r="DM86" s="91"/>
      <c r="DN86" s="91"/>
      <c r="DO86" s="91"/>
      <c r="DP86" s="91"/>
      <c r="DQ86" s="91"/>
      <c r="DR86" s="93"/>
    </row>
    <row r="87" spans="1:122" ht="13.5" customHeight="1" thickBot="1" x14ac:dyDescent="0.3">
      <c r="A87" s="96" t="s">
        <v>67</v>
      </c>
      <c r="B87" s="97">
        <f>B63-B75</f>
        <v>0</v>
      </c>
      <c r="C87" s="98">
        <f t="shared" ref="C87:BI87" si="28">C63-C75</f>
        <v>0</v>
      </c>
      <c r="D87" s="98">
        <f t="shared" si="28"/>
        <v>0</v>
      </c>
      <c r="E87" s="98">
        <f t="shared" si="28"/>
        <v>0</v>
      </c>
      <c r="F87" s="98">
        <f t="shared" si="28"/>
        <v>0</v>
      </c>
      <c r="G87" s="98">
        <f t="shared" si="28"/>
        <v>0</v>
      </c>
      <c r="H87" s="98">
        <f t="shared" si="28"/>
        <v>0</v>
      </c>
      <c r="I87" s="98">
        <f t="shared" si="28"/>
        <v>0</v>
      </c>
      <c r="J87" s="98">
        <f t="shared" si="28"/>
        <v>0</v>
      </c>
      <c r="K87" s="98">
        <f t="shared" si="28"/>
        <v>0</v>
      </c>
      <c r="L87" s="98">
        <f t="shared" si="28"/>
        <v>0</v>
      </c>
      <c r="M87" s="98">
        <f t="shared" si="28"/>
        <v>0</v>
      </c>
      <c r="N87" s="98">
        <f t="shared" si="28"/>
        <v>0</v>
      </c>
      <c r="O87" s="98">
        <f t="shared" si="28"/>
        <v>0</v>
      </c>
      <c r="P87" s="98">
        <f t="shared" si="28"/>
        <v>0</v>
      </c>
      <c r="Q87" s="98">
        <f t="shared" si="28"/>
        <v>0</v>
      </c>
      <c r="R87" s="98">
        <f t="shared" si="28"/>
        <v>0</v>
      </c>
      <c r="S87" s="98">
        <f t="shared" si="28"/>
        <v>0</v>
      </c>
      <c r="T87" s="98">
        <f t="shared" si="28"/>
        <v>0</v>
      </c>
      <c r="U87" s="98">
        <f t="shared" si="28"/>
        <v>0</v>
      </c>
      <c r="V87" s="98">
        <f t="shared" si="28"/>
        <v>0</v>
      </c>
      <c r="W87" s="98">
        <f t="shared" si="28"/>
        <v>0</v>
      </c>
      <c r="X87" s="98">
        <f t="shared" si="28"/>
        <v>0</v>
      </c>
      <c r="Y87" s="98">
        <f t="shared" si="28"/>
        <v>0</v>
      </c>
      <c r="Z87" s="98">
        <f t="shared" si="28"/>
        <v>0</v>
      </c>
      <c r="AA87" s="98">
        <f t="shared" si="28"/>
        <v>0</v>
      </c>
      <c r="AB87" s="98">
        <f t="shared" si="28"/>
        <v>0</v>
      </c>
      <c r="AC87" s="98">
        <f t="shared" si="28"/>
        <v>0</v>
      </c>
      <c r="AD87" s="98">
        <f t="shared" si="28"/>
        <v>0</v>
      </c>
      <c r="AE87" s="98">
        <f t="shared" si="28"/>
        <v>0</v>
      </c>
      <c r="AF87" s="98">
        <f t="shared" si="28"/>
        <v>0</v>
      </c>
      <c r="AG87" s="98">
        <f t="shared" si="28"/>
        <v>0</v>
      </c>
      <c r="AH87" s="98">
        <f t="shared" si="28"/>
        <v>0</v>
      </c>
      <c r="AI87" s="98">
        <f t="shared" si="28"/>
        <v>0</v>
      </c>
      <c r="AJ87" s="98">
        <f t="shared" si="28"/>
        <v>0</v>
      </c>
      <c r="AK87" s="98">
        <f t="shared" si="28"/>
        <v>0</v>
      </c>
      <c r="AL87" s="98">
        <f t="shared" si="28"/>
        <v>0</v>
      </c>
      <c r="AM87" s="98">
        <f t="shared" si="28"/>
        <v>0</v>
      </c>
      <c r="AN87" s="98">
        <f t="shared" si="28"/>
        <v>0</v>
      </c>
      <c r="AO87" s="98">
        <f t="shared" si="28"/>
        <v>0</v>
      </c>
      <c r="AP87" s="98">
        <f t="shared" si="28"/>
        <v>0</v>
      </c>
      <c r="AQ87" s="98">
        <f t="shared" si="28"/>
        <v>0</v>
      </c>
      <c r="AR87" s="98">
        <f t="shared" si="28"/>
        <v>0</v>
      </c>
      <c r="AS87" s="98">
        <f t="shared" si="28"/>
        <v>0</v>
      </c>
      <c r="AT87" s="98">
        <f t="shared" si="28"/>
        <v>0</v>
      </c>
      <c r="AU87" s="98">
        <f t="shared" si="28"/>
        <v>0</v>
      </c>
      <c r="AV87" s="98">
        <f t="shared" si="28"/>
        <v>0</v>
      </c>
      <c r="AW87" s="98">
        <f t="shared" si="28"/>
        <v>0</v>
      </c>
      <c r="AX87" s="98">
        <f t="shared" si="28"/>
        <v>0</v>
      </c>
      <c r="AY87" s="98">
        <f t="shared" si="28"/>
        <v>0</v>
      </c>
      <c r="AZ87" s="98">
        <f t="shared" si="28"/>
        <v>0</v>
      </c>
      <c r="BA87" s="98">
        <f t="shared" si="28"/>
        <v>0</v>
      </c>
      <c r="BB87" s="98">
        <f t="shared" si="28"/>
        <v>0</v>
      </c>
      <c r="BC87" s="98">
        <f t="shared" si="28"/>
        <v>0</v>
      </c>
      <c r="BD87" s="98">
        <f t="shared" si="28"/>
        <v>0</v>
      </c>
      <c r="BE87" s="98">
        <f t="shared" si="28"/>
        <v>0</v>
      </c>
      <c r="BF87" s="98">
        <f t="shared" si="28"/>
        <v>0</v>
      </c>
      <c r="BG87" s="98">
        <f t="shared" si="28"/>
        <v>0</v>
      </c>
      <c r="BH87" s="98">
        <f t="shared" si="28"/>
        <v>0</v>
      </c>
      <c r="BI87" s="98">
        <f t="shared" si="28"/>
        <v>0</v>
      </c>
      <c r="BJ87" s="98">
        <f>BJ63-BJ75</f>
        <v>0</v>
      </c>
      <c r="BK87" s="99">
        <f t="shared" ref="BK87:DR87" si="29">BK63-BK75</f>
        <v>0</v>
      </c>
      <c r="BL87" s="98">
        <f t="shared" si="29"/>
        <v>0</v>
      </c>
      <c r="BM87" s="98">
        <f t="shared" si="29"/>
        <v>0</v>
      </c>
      <c r="BN87" s="98">
        <f t="shared" si="29"/>
        <v>0</v>
      </c>
      <c r="BO87" s="98">
        <f t="shared" si="29"/>
        <v>0</v>
      </c>
      <c r="BP87" s="98">
        <f t="shared" si="29"/>
        <v>0</v>
      </c>
      <c r="BQ87" s="98">
        <f t="shared" si="29"/>
        <v>0</v>
      </c>
      <c r="BR87" s="98">
        <f t="shared" si="29"/>
        <v>0</v>
      </c>
      <c r="BS87" s="98">
        <f t="shared" si="29"/>
        <v>0</v>
      </c>
      <c r="BT87" s="98">
        <f t="shared" si="29"/>
        <v>0</v>
      </c>
      <c r="BU87" s="98">
        <f t="shared" si="29"/>
        <v>0</v>
      </c>
      <c r="BV87" s="98">
        <f t="shared" si="29"/>
        <v>0</v>
      </c>
      <c r="BW87" s="98">
        <f t="shared" si="29"/>
        <v>0</v>
      </c>
      <c r="BX87" s="98">
        <f t="shared" si="29"/>
        <v>0</v>
      </c>
      <c r="BY87" s="98">
        <f t="shared" si="29"/>
        <v>0</v>
      </c>
      <c r="BZ87" s="98">
        <f t="shared" si="29"/>
        <v>0</v>
      </c>
      <c r="CA87" s="98">
        <f t="shared" si="29"/>
        <v>0</v>
      </c>
      <c r="CB87" s="98">
        <f t="shared" si="29"/>
        <v>0</v>
      </c>
      <c r="CC87" s="98">
        <f t="shared" si="29"/>
        <v>0</v>
      </c>
      <c r="CD87" s="98">
        <f t="shared" si="29"/>
        <v>0</v>
      </c>
      <c r="CE87" s="98">
        <f t="shared" si="29"/>
        <v>0</v>
      </c>
      <c r="CF87" s="98">
        <f t="shared" si="29"/>
        <v>0</v>
      </c>
      <c r="CG87" s="98">
        <f t="shared" si="29"/>
        <v>0</v>
      </c>
      <c r="CH87" s="98">
        <f t="shared" si="29"/>
        <v>0</v>
      </c>
      <c r="CI87" s="98">
        <f t="shared" si="29"/>
        <v>0</v>
      </c>
      <c r="CJ87" s="98">
        <f t="shared" si="29"/>
        <v>0</v>
      </c>
      <c r="CK87" s="98">
        <f t="shared" si="29"/>
        <v>0</v>
      </c>
      <c r="CL87" s="98">
        <f t="shared" si="29"/>
        <v>0</v>
      </c>
      <c r="CM87" s="98">
        <f t="shared" si="29"/>
        <v>0</v>
      </c>
      <c r="CN87" s="98">
        <f t="shared" si="29"/>
        <v>0</v>
      </c>
      <c r="CO87" s="98">
        <f t="shared" si="29"/>
        <v>0</v>
      </c>
      <c r="CP87" s="98">
        <f t="shared" si="29"/>
        <v>0</v>
      </c>
      <c r="CQ87" s="98">
        <f t="shared" si="29"/>
        <v>0</v>
      </c>
      <c r="CR87" s="98">
        <f t="shared" si="29"/>
        <v>0</v>
      </c>
      <c r="CS87" s="98">
        <f t="shared" si="29"/>
        <v>0</v>
      </c>
      <c r="CT87" s="98">
        <f t="shared" si="29"/>
        <v>0</v>
      </c>
      <c r="CU87" s="98">
        <f t="shared" si="29"/>
        <v>0</v>
      </c>
      <c r="CV87" s="98">
        <f t="shared" si="29"/>
        <v>0</v>
      </c>
      <c r="CW87" s="98">
        <f t="shared" si="29"/>
        <v>0</v>
      </c>
      <c r="CX87" s="98">
        <f t="shared" si="29"/>
        <v>0</v>
      </c>
      <c r="CY87" s="98">
        <f t="shared" si="29"/>
        <v>0</v>
      </c>
      <c r="CZ87" s="98">
        <f t="shared" si="29"/>
        <v>0</v>
      </c>
      <c r="DA87" s="98">
        <f t="shared" si="29"/>
        <v>0</v>
      </c>
      <c r="DB87" s="98">
        <f t="shared" si="29"/>
        <v>0</v>
      </c>
      <c r="DC87" s="98">
        <f t="shared" si="29"/>
        <v>0</v>
      </c>
      <c r="DD87" s="98">
        <f t="shared" si="29"/>
        <v>0</v>
      </c>
      <c r="DE87" s="98">
        <f t="shared" si="29"/>
        <v>0</v>
      </c>
      <c r="DF87" s="98">
        <f t="shared" si="29"/>
        <v>0</v>
      </c>
      <c r="DG87" s="98">
        <f t="shared" si="29"/>
        <v>0</v>
      </c>
      <c r="DH87" s="98">
        <f t="shared" si="29"/>
        <v>0</v>
      </c>
      <c r="DI87" s="98">
        <f t="shared" si="29"/>
        <v>0</v>
      </c>
      <c r="DJ87" s="98">
        <f t="shared" si="29"/>
        <v>0</v>
      </c>
      <c r="DK87" s="98">
        <f t="shared" si="29"/>
        <v>0</v>
      </c>
      <c r="DL87" s="98">
        <f t="shared" si="29"/>
        <v>0</v>
      </c>
      <c r="DM87" s="98">
        <f t="shared" si="29"/>
        <v>0</v>
      </c>
      <c r="DN87" s="98">
        <f t="shared" si="29"/>
        <v>0</v>
      </c>
      <c r="DO87" s="98">
        <f t="shared" si="29"/>
        <v>0</v>
      </c>
      <c r="DP87" s="98">
        <f t="shared" si="29"/>
        <v>0</v>
      </c>
      <c r="DQ87" s="98">
        <f t="shared" si="29"/>
        <v>0</v>
      </c>
      <c r="DR87" s="100">
        <f t="shared" si="29"/>
        <v>0</v>
      </c>
    </row>
    <row r="88" spans="1:122" ht="21" customHeight="1" thickTop="1" x14ac:dyDescent="0.25">
      <c r="A88" s="55" t="s">
        <v>68</v>
      </c>
      <c r="B88" s="56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8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  <c r="CM88" s="57"/>
      <c r="CN88" s="57"/>
      <c r="CO88" s="57"/>
      <c r="CP88" s="57"/>
      <c r="CQ88" s="57"/>
      <c r="CR88" s="57"/>
      <c r="CS88" s="57"/>
      <c r="CT88" s="57"/>
      <c r="CU88" s="57"/>
      <c r="CV88" s="57"/>
      <c r="CW88" s="57"/>
      <c r="CX88" s="57"/>
      <c r="CY88" s="57"/>
      <c r="CZ88" s="57"/>
      <c r="DA88" s="57"/>
      <c r="DB88" s="57"/>
      <c r="DC88" s="57"/>
      <c r="DD88" s="57"/>
      <c r="DE88" s="57"/>
      <c r="DF88" s="57"/>
      <c r="DG88" s="57"/>
      <c r="DH88" s="57"/>
      <c r="DI88" s="57"/>
      <c r="DJ88" s="57"/>
      <c r="DK88" s="57"/>
      <c r="DL88" s="57"/>
      <c r="DM88" s="57"/>
      <c r="DN88" s="57"/>
      <c r="DO88" s="57"/>
      <c r="DP88" s="57"/>
      <c r="DQ88" s="57"/>
      <c r="DR88" s="59"/>
    </row>
    <row r="89" spans="1:122" outlineLevel="1" x14ac:dyDescent="0.25">
      <c r="A89" s="60" t="s">
        <v>17</v>
      </c>
      <c r="B89" s="61">
        <f>SUM(B90:B93,B99)</f>
        <v>0</v>
      </c>
      <c r="C89" s="62">
        <f t="shared" ref="C89:BI89" si="30">SUM(C90:C93,C99)</f>
        <v>0</v>
      </c>
      <c r="D89" s="62">
        <f t="shared" si="30"/>
        <v>0</v>
      </c>
      <c r="E89" s="62">
        <f t="shared" si="30"/>
        <v>0</v>
      </c>
      <c r="F89" s="62">
        <f t="shared" si="30"/>
        <v>0</v>
      </c>
      <c r="G89" s="62">
        <f t="shared" si="30"/>
        <v>0</v>
      </c>
      <c r="H89" s="62">
        <f t="shared" si="30"/>
        <v>0</v>
      </c>
      <c r="I89" s="62">
        <f t="shared" si="30"/>
        <v>0</v>
      </c>
      <c r="J89" s="62">
        <f t="shared" si="30"/>
        <v>0</v>
      </c>
      <c r="K89" s="62">
        <f t="shared" si="30"/>
        <v>0</v>
      </c>
      <c r="L89" s="62">
        <f t="shared" si="30"/>
        <v>0</v>
      </c>
      <c r="M89" s="62">
        <f t="shared" si="30"/>
        <v>0</v>
      </c>
      <c r="N89" s="62">
        <f t="shared" si="30"/>
        <v>0</v>
      </c>
      <c r="O89" s="62">
        <f t="shared" si="30"/>
        <v>0</v>
      </c>
      <c r="P89" s="62">
        <f t="shared" si="30"/>
        <v>0</v>
      </c>
      <c r="Q89" s="62">
        <f t="shared" si="30"/>
        <v>0</v>
      </c>
      <c r="R89" s="62">
        <f t="shared" si="30"/>
        <v>0</v>
      </c>
      <c r="S89" s="62">
        <f t="shared" si="30"/>
        <v>0</v>
      </c>
      <c r="T89" s="62">
        <f t="shared" si="30"/>
        <v>0</v>
      </c>
      <c r="U89" s="62">
        <f t="shared" si="30"/>
        <v>0</v>
      </c>
      <c r="V89" s="62">
        <f t="shared" si="30"/>
        <v>0</v>
      </c>
      <c r="W89" s="62">
        <f t="shared" si="30"/>
        <v>0</v>
      </c>
      <c r="X89" s="62">
        <f t="shared" si="30"/>
        <v>0</v>
      </c>
      <c r="Y89" s="62">
        <f t="shared" si="30"/>
        <v>0</v>
      </c>
      <c r="Z89" s="62">
        <f t="shared" si="30"/>
        <v>0</v>
      </c>
      <c r="AA89" s="62">
        <f t="shared" si="30"/>
        <v>0</v>
      </c>
      <c r="AB89" s="62">
        <f t="shared" si="30"/>
        <v>0</v>
      </c>
      <c r="AC89" s="62">
        <f t="shared" si="30"/>
        <v>0</v>
      </c>
      <c r="AD89" s="62">
        <f t="shared" si="30"/>
        <v>0</v>
      </c>
      <c r="AE89" s="62">
        <f t="shared" si="30"/>
        <v>0</v>
      </c>
      <c r="AF89" s="62">
        <f t="shared" si="30"/>
        <v>0</v>
      </c>
      <c r="AG89" s="62">
        <f t="shared" si="30"/>
        <v>0</v>
      </c>
      <c r="AH89" s="62">
        <f t="shared" si="30"/>
        <v>0</v>
      </c>
      <c r="AI89" s="62">
        <f t="shared" si="30"/>
        <v>0</v>
      </c>
      <c r="AJ89" s="62">
        <f t="shared" si="30"/>
        <v>0</v>
      </c>
      <c r="AK89" s="62">
        <f t="shared" si="30"/>
        <v>0</v>
      </c>
      <c r="AL89" s="62">
        <f t="shared" si="30"/>
        <v>0</v>
      </c>
      <c r="AM89" s="62">
        <f t="shared" si="30"/>
        <v>0</v>
      </c>
      <c r="AN89" s="62">
        <f t="shared" si="30"/>
        <v>0</v>
      </c>
      <c r="AO89" s="62">
        <f t="shared" si="30"/>
        <v>0</v>
      </c>
      <c r="AP89" s="62">
        <f t="shared" si="30"/>
        <v>0</v>
      </c>
      <c r="AQ89" s="62">
        <f t="shared" si="30"/>
        <v>0</v>
      </c>
      <c r="AR89" s="62">
        <f t="shared" si="30"/>
        <v>0</v>
      </c>
      <c r="AS89" s="62">
        <f t="shared" si="30"/>
        <v>0</v>
      </c>
      <c r="AT89" s="62">
        <f t="shared" si="30"/>
        <v>0</v>
      </c>
      <c r="AU89" s="62">
        <f t="shared" si="30"/>
        <v>0</v>
      </c>
      <c r="AV89" s="62">
        <f t="shared" si="30"/>
        <v>0</v>
      </c>
      <c r="AW89" s="62">
        <f t="shared" si="30"/>
        <v>0</v>
      </c>
      <c r="AX89" s="62">
        <f t="shared" si="30"/>
        <v>0</v>
      </c>
      <c r="AY89" s="62">
        <f t="shared" si="30"/>
        <v>0</v>
      </c>
      <c r="AZ89" s="62">
        <f t="shared" si="30"/>
        <v>0</v>
      </c>
      <c r="BA89" s="62">
        <f t="shared" si="30"/>
        <v>0</v>
      </c>
      <c r="BB89" s="62">
        <f t="shared" si="30"/>
        <v>0</v>
      </c>
      <c r="BC89" s="62">
        <f t="shared" si="30"/>
        <v>0</v>
      </c>
      <c r="BD89" s="62">
        <f t="shared" si="30"/>
        <v>0</v>
      </c>
      <c r="BE89" s="62">
        <f t="shared" si="30"/>
        <v>0</v>
      </c>
      <c r="BF89" s="62">
        <f t="shared" si="30"/>
        <v>0</v>
      </c>
      <c r="BG89" s="62">
        <f t="shared" si="30"/>
        <v>0</v>
      </c>
      <c r="BH89" s="62">
        <f t="shared" si="30"/>
        <v>0</v>
      </c>
      <c r="BI89" s="62">
        <f t="shared" si="30"/>
        <v>0</v>
      </c>
      <c r="BJ89" s="62">
        <f>SUM(BJ90:BJ93,BJ99)</f>
        <v>0</v>
      </c>
      <c r="BK89" s="63">
        <f t="shared" ref="BK89:DR89" si="31">SUM(BK90:BK93,BK99)</f>
        <v>0</v>
      </c>
      <c r="BL89" s="62">
        <f t="shared" si="31"/>
        <v>0</v>
      </c>
      <c r="BM89" s="62">
        <f t="shared" si="31"/>
        <v>0</v>
      </c>
      <c r="BN89" s="62">
        <f t="shared" si="31"/>
        <v>0</v>
      </c>
      <c r="BO89" s="62">
        <f t="shared" si="31"/>
        <v>0</v>
      </c>
      <c r="BP89" s="62">
        <f t="shared" si="31"/>
        <v>0</v>
      </c>
      <c r="BQ89" s="62">
        <f t="shared" si="31"/>
        <v>0</v>
      </c>
      <c r="BR89" s="62">
        <f t="shared" si="31"/>
        <v>0</v>
      </c>
      <c r="BS89" s="62">
        <f t="shared" si="31"/>
        <v>0</v>
      </c>
      <c r="BT89" s="62">
        <f t="shared" si="31"/>
        <v>0</v>
      </c>
      <c r="BU89" s="62">
        <f t="shared" si="31"/>
        <v>0</v>
      </c>
      <c r="BV89" s="62">
        <f t="shared" si="31"/>
        <v>0</v>
      </c>
      <c r="BW89" s="62">
        <f t="shared" si="31"/>
        <v>0</v>
      </c>
      <c r="BX89" s="62">
        <f t="shared" si="31"/>
        <v>0</v>
      </c>
      <c r="BY89" s="62">
        <f t="shared" si="31"/>
        <v>0</v>
      </c>
      <c r="BZ89" s="62">
        <f t="shared" si="31"/>
        <v>0</v>
      </c>
      <c r="CA89" s="62">
        <f t="shared" si="31"/>
        <v>0</v>
      </c>
      <c r="CB89" s="62">
        <f t="shared" si="31"/>
        <v>0</v>
      </c>
      <c r="CC89" s="62">
        <f t="shared" si="31"/>
        <v>0</v>
      </c>
      <c r="CD89" s="62">
        <f t="shared" si="31"/>
        <v>0</v>
      </c>
      <c r="CE89" s="62">
        <f t="shared" si="31"/>
        <v>0</v>
      </c>
      <c r="CF89" s="62">
        <f t="shared" si="31"/>
        <v>0</v>
      </c>
      <c r="CG89" s="62">
        <f t="shared" si="31"/>
        <v>0</v>
      </c>
      <c r="CH89" s="62">
        <f t="shared" si="31"/>
        <v>0</v>
      </c>
      <c r="CI89" s="62">
        <f t="shared" si="31"/>
        <v>0</v>
      </c>
      <c r="CJ89" s="62">
        <f t="shared" si="31"/>
        <v>0</v>
      </c>
      <c r="CK89" s="62">
        <f t="shared" si="31"/>
        <v>0</v>
      </c>
      <c r="CL89" s="62">
        <f t="shared" si="31"/>
        <v>0</v>
      </c>
      <c r="CM89" s="62">
        <f t="shared" si="31"/>
        <v>0</v>
      </c>
      <c r="CN89" s="62">
        <f t="shared" si="31"/>
        <v>0</v>
      </c>
      <c r="CO89" s="62">
        <f t="shared" si="31"/>
        <v>0</v>
      </c>
      <c r="CP89" s="62">
        <f t="shared" si="31"/>
        <v>0</v>
      </c>
      <c r="CQ89" s="62">
        <f t="shared" si="31"/>
        <v>0</v>
      </c>
      <c r="CR89" s="62">
        <f t="shared" si="31"/>
        <v>0</v>
      </c>
      <c r="CS89" s="62">
        <f t="shared" si="31"/>
        <v>0</v>
      </c>
      <c r="CT89" s="62">
        <f t="shared" si="31"/>
        <v>0</v>
      </c>
      <c r="CU89" s="62">
        <f t="shared" si="31"/>
        <v>0</v>
      </c>
      <c r="CV89" s="62">
        <f t="shared" si="31"/>
        <v>0</v>
      </c>
      <c r="CW89" s="62">
        <f t="shared" si="31"/>
        <v>0</v>
      </c>
      <c r="CX89" s="62">
        <f t="shared" si="31"/>
        <v>0</v>
      </c>
      <c r="CY89" s="62">
        <f t="shared" si="31"/>
        <v>0</v>
      </c>
      <c r="CZ89" s="62">
        <f t="shared" si="31"/>
        <v>0</v>
      </c>
      <c r="DA89" s="62">
        <f t="shared" si="31"/>
        <v>0</v>
      </c>
      <c r="DB89" s="62">
        <f t="shared" si="31"/>
        <v>0</v>
      </c>
      <c r="DC89" s="62">
        <f t="shared" si="31"/>
        <v>0</v>
      </c>
      <c r="DD89" s="62">
        <f t="shared" si="31"/>
        <v>0</v>
      </c>
      <c r="DE89" s="62">
        <f t="shared" si="31"/>
        <v>0</v>
      </c>
      <c r="DF89" s="62">
        <f t="shared" si="31"/>
        <v>0</v>
      </c>
      <c r="DG89" s="62">
        <f t="shared" si="31"/>
        <v>0</v>
      </c>
      <c r="DH89" s="62">
        <f t="shared" si="31"/>
        <v>0</v>
      </c>
      <c r="DI89" s="62">
        <f t="shared" si="31"/>
        <v>0</v>
      </c>
      <c r="DJ89" s="62">
        <f t="shared" si="31"/>
        <v>0</v>
      </c>
      <c r="DK89" s="62">
        <f t="shared" si="31"/>
        <v>0</v>
      </c>
      <c r="DL89" s="62">
        <f t="shared" si="31"/>
        <v>0</v>
      </c>
      <c r="DM89" s="62">
        <f t="shared" si="31"/>
        <v>0</v>
      </c>
      <c r="DN89" s="62">
        <f t="shared" si="31"/>
        <v>0</v>
      </c>
      <c r="DO89" s="62">
        <f t="shared" si="31"/>
        <v>0</v>
      </c>
      <c r="DP89" s="62">
        <f t="shared" si="31"/>
        <v>0</v>
      </c>
      <c r="DQ89" s="62">
        <f t="shared" si="31"/>
        <v>0</v>
      </c>
      <c r="DR89" s="64">
        <f t="shared" si="31"/>
        <v>0</v>
      </c>
    </row>
    <row r="90" spans="1:122" outlineLevel="2" x14ac:dyDescent="0.25">
      <c r="A90" s="73" t="s">
        <v>69</v>
      </c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9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38"/>
      <c r="DF90" s="38"/>
      <c r="DG90" s="38"/>
      <c r="DH90" s="38"/>
      <c r="DI90" s="38"/>
      <c r="DJ90" s="38"/>
      <c r="DK90" s="38"/>
      <c r="DL90" s="38"/>
      <c r="DM90" s="38"/>
      <c r="DN90" s="38"/>
      <c r="DO90" s="38"/>
      <c r="DP90" s="38"/>
      <c r="DQ90" s="38"/>
      <c r="DR90" s="40"/>
    </row>
    <row r="91" spans="1:122" outlineLevel="2" x14ac:dyDescent="0.25">
      <c r="A91" s="73" t="s">
        <v>70</v>
      </c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9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  <c r="DB91" s="38"/>
      <c r="DC91" s="38"/>
      <c r="DD91" s="38"/>
      <c r="DE91" s="38"/>
      <c r="DF91" s="38"/>
      <c r="DG91" s="38"/>
      <c r="DH91" s="38"/>
      <c r="DI91" s="38"/>
      <c r="DJ91" s="38"/>
      <c r="DK91" s="38"/>
      <c r="DL91" s="38"/>
      <c r="DM91" s="38"/>
      <c r="DN91" s="38"/>
      <c r="DO91" s="38"/>
      <c r="DP91" s="38"/>
      <c r="DQ91" s="38"/>
      <c r="DR91" s="40"/>
    </row>
    <row r="92" spans="1:122" outlineLevel="2" x14ac:dyDescent="0.25">
      <c r="A92" s="73" t="s">
        <v>71</v>
      </c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9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  <c r="DB92" s="38"/>
      <c r="DC92" s="38"/>
      <c r="DD92" s="38"/>
      <c r="DE92" s="38"/>
      <c r="DF92" s="38"/>
      <c r="DG92" s="38"/>
      <c r="DH92" s="38"/>
      <c r="DI92" s="38"/>
      <c r="DJ92" s="38"/>
      <c r="DK92" s="38"/>
      <c r="DL92" s="38"/>
      <c r="DM92" s="38"/>
      <c r="DN92" s="38"/>
      <c r="DO92" s="38"/>
      <c r="DP92" s="38"/>
      <c r="DQ92" s="38"/>
      <c r="DR92" s="40"/>
    </row>
    <row r="93" spans="1:122" outlineLevel="2" x14ac:dyDescent="0.25">
      <c r="A93" s="65" t="s">
        <v>72</v>
      </c>
      <c r="B93" s="125">
        <f>SUM(B94:B98)</f>
        <v>0</v>
      </c>
      <c r="C93" s="126">
        <f t="shared" ref="C93:BN93" si="32">SUM(C94:C98)</f>
        <v>0</v>
      </c>
      <c r="D93" s="126">
        <f t="shared" si="32"/>
        <v>0</v>
      </c>
      <c r="E93" s="126">
        <f t="shared" si="32"/>
        <v>0</v>
      </c>
      <c r="F93" s="126">
        <f t="shared" si="32"/>
        <v>0</v>
      </c>
      <c r="G93" s="126">
        <f t="shared" si="32"/>
        <v>0</v>
      </c>
      <c r="H93" s="126">
        <f t="shared" si="32"/>
        <v>0</v>
      </c>
      <c r="I93" s="126">
        <f t="shared" si="32"/>
        <v>0</v>
      </c>
      <c r="J93" s="126">
        <f t="shared" si="32"/>
        <v>0</v>
      </c>
      <c r="K93" s="126">
        <f t="shared" si="32"/>
        <v>0</v>
      </c>
      <c r="L93" s="126">
        <f t="shared" si="32"/>
        <v>0</v>
      </c>
      <c r="M93" s="126">
        <f t="shared" si="32"/>
        <v>0</v>
      </c>
      <c r="N93" s="126">
        <f t="shared" si="32"/>
        <v>0</v>
      </c>
      <c r="O93" s="126">
        <f t="shared" si="32"/>
        <v>0</v>
      </c>
      <c r="P93" s="126">
        <f t="shared" si="32"/>
        <v>0</v>
      </c>
      <c r="Q93" s="126">
        <f t="shared" si="32"/>
        <v>0</v>
      </c>
      <c r="R93" s="126">
        <f t="shared" si="32"/>
        <v>0</v>
      </c>
      <c r="S93" s="126">
        <f t="shared" si="32"/>
        <v>0</v>
      </c>
      <c r="T93" s="126">
        <f t="shared" si="32"/>
        <v>0</v>
      </c>
      <c r="U93" s="126">
        <f t="shared" si="32"/>
        <v>0</v>
      </c>
      <c r="V93" s="126">
        <f t="shared" si="32"/>
        <v>0</v>
      </c>
      <c r="W93" s="126">
        <f t="shared" si="32"/>
        <v>0</v>
      </c>
      <c r="X93" s="126">
        <f t="shared" si="32"/>
        <v>0</v>
      </c>
      <c r="Y93" s="126">
        <f t="shared" si="32"/>
        <v>0</v>
      </c>
      <c r="Z93" s="126">
        <f t="shared" si="32"/>
        <v>0</v>
      </c>
      <c r="AA93" s="126">
        <f t="shared" si="32"/>
        <v>0</v>
      </c>
      <c r="AB93" s="126">
        <f t="shared" si="32"/>
        <v>0</v>
      </c>
      <c r="AC93" s="126">
        <f t="shared" si="32"/>
        <v>0</v>
      </c>
      <c r="AD93" s="126">
        <f t="shared" si="32"/>
        <v>0</v>
      </c>
      <c r="AE93" s="126">
        <f t="shared" si="32"/>
        <v>0</v>
      </c>
      <c r="AF93" s="126">
        <f t="shared" si="32"/>
        <v>0</v>
      </c>
      <c r="AG93" s="126">
        <f t="shared" si="32"/>
        <v>0</v>
      </c>
      <c r="AH93" s="126">
        <f t="shared" si="32"/>
        <v>0</v>
      </c>
      <c r="AI93" s="126">
        <f t="shared" si="32"/>
        <v>0</v>
      </c>
      <c r="AJ93" s="126">
        <f t="shared" si="32"/>
        <v>0</v>
      </c>
      <c r="AK93" s="126">
        <f t="shared" si="32"/>
        <v>0</v>
      </c>
      <c r="AL93" s="126">
        <f t="shared" si="32"/>
        <v>0</v>
      </c>
      <c r="AM93" s="126">
        <f t="shared" si="32"/>
        <v>0</v>
      </c>
      <c r="AN93" s="126">
        <f t="shared" si="32"/>
        <v>0</v>
      </c>
      <c r="AO93" s="126">
        <f t="shared" si="32"/>
        <v>0</v>
      </c>
      <c r="AP93" s="126">
        <f t="shared" si="32"/>
        <v>0</v>
      </c>
      <c r="AQ93" s="126">
        <f t="shared" si="32"/>
        <v>0</v>
      </c>
      <c r="AR93" s="126">
        <f t="shared" si="32"/>
        <v>0</v>
      </c>
      <c r="AS93" s="126">
        <f t="shared" si="32"/>
        <v>0</v>
      </c>
      <c r="AT93" s="126">
        <f t="shared" si="32"/>
        <v>0</v>
      </c>
      <c r="AU93" s="126">
        <f t="shared" si="32"/>
        <v>0</v>
      </c>
      <c r="AV93" s="126">
        <f t="shared" si="32"/>
        <v>0</v>
      </c>
      <c r="AW93" s="126">
        <f t="shared" si="32"/>
        <v>0</v>
      </c>
      <c r="AX93" s="126">
        <f t="shared" si="32"/>
        <v>0</v>
      </c>
      <c r="AY93" s="126">
        <f t="shared" si="32"/>
        <v>0</v>
      </c>
      <c r="AZ93" s="126">
        <f t="shared" si="32"/>
        <v>0</v>
      </c>
      <c r="BA93" s="126">
        <f t="shared" si="32"/>
        <v>0</v>
      </c>
      <c r="BB93" s="126">
        <f t="shared" si="32"/>
        <v>0</v>
      </c>
      <c r="BC93" s="126">
        <f t="shared" si="32"/>
        <v>0</v>
      </c>
      <c r="BD93" s="126">
        <f t="shared" si="32"/>
        <v>0</v>
      </c>
      <c r="BE93" s="126">
        <f t="shared" si="32"/>
        <v>0</v>
      </c>
      <c r="BF93" s="126">
        <f t="shared" si="32"/>
        <v>0</v>
      </c>
      <c r="BG93" s="126">
        <f t="shared" si="32"/>
        <v>0</v>
      </c>
      <c r="BH93" s="126">
        <f t="shared" si="32"/>
        <v>0</v>
      </c>
      <c r="BI93" s="126">
        <f t="shared" si="32"/>
        <v>0</v>
      </c>
      <c r="BJ93" s="126">
        <f t="shared" si="32"/>
        <v>0</v>
      </c>
      <c r="BK93" s="127">
        <f t="shared" si="32"/>
        <v>0</v>
      </c>
      <c r="BL93" s="126">
        <f t="shared" si="32"/>
        <v>0</v>
      </c>
      <c r="BM93" s="126">
        <f t="shared" si="32"/>
        <v>0</v>
      </c>
      <c r="BN93" s="126">
        <f t="shared" si="32"/>
        <v>0</v>
      </c>
      <c r="BO93" s="126">
        <f t="shared" ref="BO93:DR93" si="33">SUM(BO94:BO98)</f>
        <v>0</v>
      </c>
      <c r="BP93" s="126">
        <f t="shared" si="33"/>
        <v>0</v>
      </c>
      <c r="BQ93" s="126">
        <f t="shared" si="33"/>
        <v>0</v>
      </c>
      <c r="BR93" s="126">
        <f t="shared" si="33"/>
        <v>0</v>
      </c>
      <c r="BS93" s="126">
        <f t="shared" si="33"/>
        <v>0</v>
      </c>
      <c r="BT93" s="126">
        <f t="shared" si="33"/>
        <v>0</v>
      </c>
      <c r="BU93" s="126">
        <f t="shared" si="33"/>
        <v>0</v>
      </c>
      <c r="BV93" s="126">
        <f t="shared" si="33"/>
        <v>0</v>
      </c>
      <c r="BW93" s="126">
        <f t="shared" si="33"/>
        <v>0</v>
      </c>
      <c r="BX93" s="126">
        <f t="shared" si="33"/>
        <v>0</v>
      </c>
      <c r="BY93" s="126">
        <f t="shared" si="33"/>
        <v>0</v>
      </c>
      <c r="BZ93" s="126">
        <f t="shared" si="33"/>
        <v>0</v>
      </c>
      <c r="CA93" s="126">
        <f t="shared" si="33"/>
        <v>0</v>
      </c>
      <c r="CB93" s="126">
        <f t="shared" si="33"/>
        <v>0</v>
      </c>
      <c r="CC93" s="126">
        <f t="shared" si="33"/>
        <v>0</v>
      </c>
      <c r="CD93" s="126">
        <f t="shared" si="33"/>
        <v>0</v>
      </c>
      <c r="CE93" s="126">
        <f t="shared" si="33"/>
        <v>0</v>
      </c>
      <c r="CF93" s="126">
        <f t="shared" si="33"/>
        <v>0</v>
      </c>
      <c r="CG93" s="126">
        <f t="shared" si="33"/>
        <v>0</v>
      </c>
      <c r="CH93" s="126">
        <f t="shared" si="33"/>
        <v>0</v>
      </c>
      <c r="CI93" s="126">
        <f t="shared" si="33"/>
        <v>0</v>
      </c>
      <c r="CJ93" s="126">
        <f t="shared" si="33"/>
        <v>0</v>
      </c>
      <c r="CK93" s="126">
        <f t="shared" si="33"/>
        <v>0</v>
      </c>
      <c r="CL93" s="126">
        <f t="shared" si="33"/>
        <v>0</v>
      </c>
      <c r="CM93" s="126">
        <f t="shared" si="33"/>
        <v>0</v>
      </c>
      <c r="CN93" s="126">
        <f t="shared" si="33"/>
        <v>0</v>
      </c>
      <c r="CO93" s="126">
        <f t="shared" si="33"/>
        <v>0</v>
      </c>
      <c r="CP93" s="126">
        <f t="shared" si="33"/>
        <v>0</v>
      </c>
      <c r="CQ93" s="126">
        <f t="shared" si="33"/>
        <v>0</v>
      </c>
      <c r="CR93" s="126">
        <f t="shared" si="33"/>
        <v>0</v>
      </c>
      <c r="CS93" s="126">
        <f t="shared" si="33"/>
        <v>0</v>
      </c>
      <c r="CT93" s="126">
        <f t="shared" si="33"/>
        <v>0</v>
      </c>
      <c r="CU93" s="126">
        <f t="shared" si="33"/>
        <v>0</v>
      </c>
      <c r="CV93" s="126">
        <f t="shared" si="33"/>
        <v>0</v>
      </c>
      <c r="CW93" s="126">
        <f t="shared" si="33"/>
        <v>0</v>
      </c>
      <c r="CX93" s="126">
        <f t="shared" si="33"/>
        <v>0</v>
      </c>
      <c r="CY93" s="126">
        <f t="shared" si="33"/>
        <v>0</v>
      </c>
      <c r="CZ93" s="126">
        <f t="shared" si="33"/>
        <v>0</v>
      </c>
      <c r="DA93" s="126">
        <f t="shared" si="33"/>
        <v>0</v>
      </c>
      <c r="DB93" s="126">
        <f t="shared" si="33"/>
        <v>0</v>
      </c>
      <c r="DC93" s="126">
        <f t="shared" si="33"/>
        <v>0</v>
      </c>
      <c r="DD93" s="126">
        <f t="shared" si="33"/>
        <v>0</v>
      </c>
      <c r="DE93" s="126">
        <f t="shared" si="33"/>
        <v>0</v>
      </c>
      <c r="DF93" s="126">
        <f t="shared" si="33"/>
        <v>0</v>
      </c>
      <c r="DG93" s="126">
        <f t="shared" si="33"/>
        <v>0</v>
      </c>
      <c r="DH93" s="126">
        <f t="shared" si="33"/>
        <v>0</v>
      </c>
      <c r="DI93" s="126">
        <f t="shared" si="33"/>
        <v>0</v>
      </c>
      <c r="DJ93" s="126">
        <f t="shared" si="33"/>
        <v>0</v>
      </c>
      <c r="DK93" s="126">
        <f t="shared" si="33"/>
        <v>0</v>
      </c>
      <c r="DL93" s="126">
        <f t="shared" si="33"/>
        <v>0</v>
      </c>
      <c r="DM93" s="126">
        <f t="shared" si="33"/>
        <v>0</v>
      </c>
      <c r="DN93" s="126">
        <f t="shared" si="33"/>
        <v>0</v>
      </c>
      <c r="DO93" s="126">
        <f t="shared" si="33"/>
        <v>0</v>
      </c>
      <c r="DP93" s="126">
        <f t="shared" si="33"/>
        <v>0</v>
      </c>
      <c r="DQ93" s="126">
        <f t="shared" si="33"/>
        <v>0</v>
      </c>
      <c r="DR93" s="128">
        <f t="shared" si="33"/>
        <v>0</v>
      </c>
    </row>
    <row r="94" spans="1:122" outlineLevel="3" x14ac:dyDescent="0.25">
      <c r="A94" s="129" t="s">
        <v>73</v>
      </c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9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8"/>
      <c r="DC94" s="38"/>
      <c r="DD94" s="38"/>
      <c r="DE94" s="38"/>
      <c r="DF94" s="38"/>
      <c r="DG94" s="38"/>
      <c r="DH94" s="38"/>
      <c r="DI94" s="38"/>
      <c r="DJ94" s="38"/>
      <c r="DK94" s="38"/>
      <c r="DL94" s="38"/>
      <c r="DM94" s="38"/>
      <c r="DN94" s="38"/>
      <c r="DO94" s="38"/>
      <c r="DP94" s="38"/>
      <c r="DQ94" s="38"/>
      <c r="DR94" s="40"/>
    </row>
    <row r="95" spans="1:122" outlineLevel="3" x14ac:dyDescent="0.25">
      <c r="A95" s="130" t="s">
        <v>74</v>
      </c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9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  <c r="DB95" s="38"/>
      <c r="DC95" s="38"/>
      <c r="DD95" s="38"/>
      <c r="DE95" s="38"/>
      <c r="DF95" s="38"/>
      <c r="DG95" s="38"/>
      <c r="DH95" s="38"/>
      <c r="DI95" s="38"/>
      <c r="DJ95" s="38"/>
      <c r="DK95" s="38"/>
      <c r="DL95" s="38"/>
      <c r="DM95" s="38"/>
      <c r="DN95" s="38"/>
      <c r="DO95" s="38"/>
      <c r="DP95" s="38"/>
      <c r="DQ95" s="38"/>
      <c r="DR95" s="40"/>
    </row>
    <row r="96" spans="1:122" outlineLevel="3" x14ac:dyDescent="0.25">
      <c r="A96" s="130" t="s">
        <v>75</v>
      </c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9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  <c r="DB96" s="38"/>
      <c r="DC96" s="38"/>
      <c r="DD96" s="38"/>
      <c r="DE96" s="38"/>
      <c r="DF96" s="38"/>
      <c r="DG96" s="38"/>
      <c r="DH96" s="38"/>
      <c r="DI96" s="38"/>
      <c r="DJ96" s="38"/>
      <c r="DK96" s="38"/>
      <c r="DL96" s="38"/>
      <c r="DM96" s="38"/>
      <c r="DN96" s="38"/>
      <c r="DO96" s="38"/>
      <c r="DP96" s="38"/>
      <c r="DQ96" s="38"/>
      <c r="DR96" s="40"/>
    </row>
    <row r="97" spans="1:122" outlineLevel="3" x14ac:dyDescent="0.25">
      <c r="A97" s="130" t="s">
        <v>76</v>
      </c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9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  <c r="DB97" s="38"/>
      <c r="DC97" s="38"/>
      <c r="DD97" s="38"/>
      <c r="DE97" s="38"/>
      <c r="DF97" s="38"/>
      <c r="DG97" s="38"/>
      <c r="DH97" s="38"/>
      <c r="DI97" s="38"/>
      <c r="DJ97" s="38"/>
      <c r="DK97" s="38"/>
      <c r="DL97" s="38"/>
      <c r="DM97" s="38"/>
      <c r="DN97" s="38"/>
      <c r="DO97" s="38"/>
      <c r="DP97" s="38"/>
      <c r="DQ97" s="38"/>
      <c r="DR97" s="40"/>
    </row>
    <row r="98" spans="1:122" outlineLevel="3" x14ac:dyDescent="0.25">
      <c r="A98" s="130" t="s">
        <v>77</v>
      </c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9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38"/>
      <c r="DF98" s="38"/>
      <c r="DG98" s="38"/>
      <c r="DH98" s="38"/>
      <c r="DI98" s="38"/>
      <c r="DJ98" s="38"/>
      <c r="DK98" s="38"/>
      <c r="DL98" s="38"/>
      <c r="DM98" s="38"/>
      <c r="DN98" s="38"/>
      <c r="DO98" s="38"/>
      <c r="DP98" s="38"/>
      <c r="DQ98" s="38"/>
      <c r="DR98" s="40"/>
    </row>
    <row r="99" spans="1:122" outlineLevel="2" x14ac:dyDescent="0.25">
      <c r="A99" s="73" t="s">
        <v>78</v>
      </c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9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38"/>
      <c r="DF99" s="38"/>
      <c r="DG99" s="38"/>
      <c r="DH99" s="38"/>
      <c r="DI99" s="38"/>
      <c r="DJ99" s="38"/>
      <c r="DK99" s="38"/>
      <c r="DL99" s="38"/>
      <c r="DM99" s="38"/>
      <c r="DN99" s="38"/>
      <c r="DO99" s="38"/>
      <c r="DP99" s="38"/>
      <c r="DQ99" s="38"/>
      <c r="DR99" s="40"/>
    </row>
    <row r="100" spans="1:122" outlineLevel="1" x14ac:dyDescent="0.25">
      <c r="A100" s="60" t="s">
        <v>27</v>
      </c>
      <c r="B100" s="78">
        <f>SUM(B101:B104,B110,B116)</f>
        <v>0</v>
      </c>
      <c r="C100" s="79">
        <f t="shared" ref="C100:BI100" si="34">SUM(C101:C104,C110,C116)</f>
        <v>0</v>
      </c>
      <c r="D100" s="79">
        <f t="shared" si="34"/>
        <v>0</v>
      </c>
      <c r="E100" s="79">
        <f t="shared" si="34"/>
        <v>0</v>
      </c>
      <c r="F100" s="79">
        <f t="shared" si="34"/>
        <v>0</v>
      </c>
      <c r="G100" s="79">
        <f t="shared" si="34"/>
        <v>0</v>
      </c>
      <c r="H100" s="79">
        <f t="shared" si="34"/>
        <v>0</v>
      </c>
      <c r="I100" s="79">
        <f t="shared" si="34"/>
        <v>0</v>
      </c>
      <c r="J100" s="79">
        <f t="shared" si="34"/>
        <v>0</v>
      </c>
      <c r="K100" s="79">
        <f t="shared" si="34"/>
        <v>0</v>
      </c>
      <c r="L100" s="79">
        <f t="shared" si="34"/>
        <v>0</v>
      </c>
      <c r="M100" s="79">
        <f t="shared" si="34"/>
        <v>0</v>
      </c>
      <c r="N100" s="79">
        <f t="shared" si="34"/>
        <v>0</v>
      </c>
      <c r="O100" s="79">
        <f t="shared" si="34"/>
        <v>0</v>
      </c>
      <c r="P100" s="79">
        <f t="shared" si="34"/>
        <v>0</v>
      </c>
      <c r="Q100" s="79">
        <f t="shared" si="34"/>
        <v>0</v>
      </c>
      <c r="R100" s="79">
        <f t="shared" si="34"/>
        <v>0</v>
      </c>
      <c r="S100" s="79">
        <f t="shared" si="34"/>
        <v>0</v>
      </c>
      <c r="T100" s="79">
        <f t="shared" si="34"/>
        <v>0</v>
      </c>
      <c r="U100" s="79">
        <f t="shared" si="34"/>
        <v>0</v>
      </c>
      <c r="V100" s="79">
        <f t="shared" si="34"/>
        <v>0</v>
      </c>
      <c r="W100" s="79">
        <f t="shared" si="34"/>
        <v>0</v>
      </c>
      <c r="X100" s="79">
        <f t="shared" si="34"/>
        <v>0</v>
      </c>
      <c r="Y100" s="79">
        <f t="shared" si="34"/>
        <v>0</v>
      </c>
      <c r="Z100" s="79">
        <f t="shared" si="34"/>
        <v>0</v>
      </c>
      <c r="AA100" s="79">
        <f t="shared" si="34"/>
        <v>0</v>
      </c>
      <c r="AB100" s="79">
        <f t="shared" si="34"/>
        <v>0</v>
      </c>
      <c r="AC100" s="79">
        <f t="shared" si="34"/>
        <v>0</v>
      </c>
      <c r="AD100" s="79">
        <f t="shared" si="34"/>
        <v>0</v>
      </c>
      <c r="AE100" s="79">
        <f t="shared" si="34"/>
        <v>0</v>
      </c>
      <c r="AF100" s="79">
        <f t="shared" si="34"/>
        <v>0</v>
      </c>
      <c r="AG100" s="79">
        <f t="shared" si="34"/>
        <v>0</v>
      </c>
      <c r="AH100" s="79">
        <f t="shared" si="34"/>
        <v>0</v>
      </c>
      <c r="AI100" s="79">
        <f t="shared" si="34"/>
        <v>0</v>
      </c>
      <c r="AJ100" s="79">
        <f t="shared" si="34"/>
        <v>0</v>
      </c>
      <c r="AK100" s="79">
        <f t="shared" si="34"/>
        <v>0</v>
      </c>
      <c r="AL100" s="79">
        <f t="shared" si="34"/>
        <v>0</v>
      </c>
      <c r="AM100" s="79">
        <f t="shared" si="34"/>
        <v>0</v>
      </c>
      <c r="AN100" s="79">
        <f t="shared" si="34"/>
        <v>0</v>
      </c>
      <c r="AO100" s="79">
        <f t="shared" si="34"/>
        <v>0</v>
      </c>
      <c r="AP100" s="79">
        <f t="shared" si="34"/>
        <v>0</v>
      </c>
      <c r="AQ100" s="79">
        <f t="shared" si="34"/>
        <v>0</v>
      </c>
      <c r="AR100" s="79">
        <f t="shared" si="34"/>
        <v>0</v>
      </c>
      <c r="AS100" s="79">
        <f t="shared" si="34"/>
        <v>0</v>
      </c>
      <c r="AT100" s="79">
        <f t="shared" si="34"/>
        <v>0</v>
      </c>
      <c r="AU100" s="79">
        <f t="shared" si="34"/>
        <v>0</v>
      </c>
      <c r="AV100" s="79">
        <f t="shared" si="34"/>
        <v>0</v>
      </c>
      <c r="AW100" s="79">
        <f t="shared" si="34"/>
        <v>0</v>
      </c>
      <c r="AX100" s="79">
        <f t="shared" si="34"/>
        <v>0</v>
      </c>
      <c r="AY100" s="79">
        <f t="shared" si="34"/>
        <v>0</v>
      </c>
      <c r="AZ100" s="79">
        <f t="shared" si="34"/>
        <v>0</v>
      </c>
      <c r="BA100" s="79">
        <f t="shared" si="34"/>
        <v>0</v>
      </c>
      <c r="BB100" s="79">
        <f t="shared" si="34"/>
        <v>0</v>
      </c>
      <c r="BC100" s="79">
        <f t="shared" si="34"/>
        <v>0</v>
      </c>
      <c r="BD100" s="79">
        <f t="shared" si="34"/>
        <v>0</v>
      </c>
      <c r="BE100" s="79">
        <f t="shared" si="34"/>
        <v>0</v>
      </c>
      <c r="BF100" s="79">
        <f t="shared" si="34"/>
        <v>0</v>
      </c>
      <c r="BG100" s="79">
        <f t="shared" si="34"/>
        <v>0</v>
      </c>
      <c r="BH100" s="79">
        <f t="shared" si="34"/>
        <v>0</v>
      </c>
      <c r="BI100" s="79">
        <f t="shared" si="34"/>
        <v>0</v>
      </c>
      <c r="BJ100" s="79">
        <f>SUM(BJ101:BJ104,BJ110,BJ116)</f>
        <v>0</v>
      </c>
      <c r="BK100" s="80">
        <f t="shared" ref="BK100:DR100" si="35">SUM(BK101:BK104,BK110,BK116)</f>
        <v>0</v>
      </c>
      <c r="BL100" s="79">
        <f t="shared" si="35"/>
        <v>0</v>
      </c>
      <c r="BM100" s="79">
        <f t="shared" si="35"/>
        <v>0</v>
      </c>
      <c r="BN100" s="79">
        <f t="shared" si="35"/>
        <v>0</v>
      </c>
      <c r="BO100" s="79">
        <f t="shared" si="35"/>
        <v>0</v>
      </c>
      <c r="BP100" s="79">
        <f t="shared" si="35"/>
        <v>0</v>
      </c>
      <c r="BQ100" s="79">
        <f t="shared" si="35"/>
        <v>0</v>
      </c>
      <c r="BR100" s="79">
        <f t="shared" si="35"/>
        <v>0</v>
      </c>
      <c r="BS100" s="79">
        <f t="shared" si="35"/>
        <v>0</v>
      </c>
      <c r="BT100" s="79">
        <f t="shared" si="35"/>
        <v>0</v>
      </c>
      <c r="BU100" s="79">
        <f t="shared" si="35"/>
        <v>0</v>
      </c>
      <c r="BV100" s="79">
        <f t="shared" si="35"/>
        <v>0</v>
      </c>
      <c r="BW100" s="79">
        <f t="shared" si="35"/>
        <v>0</v>
      </c>
      <c r="BX100" s="79">
        <f t="shared" si="35"/>
        <v>0</v>
      </c>
      <c r="BY100" s="79">
        <f t="shared" si="35"/>
        <v>0</v>
      </c>
      <c r="BZ100" s="79">
        <f t="shared" si="35"/>
        <v>0</v>
      </c>
      <c r="CA100" s="79">
        <f t="shared" si="35"/>
        <v>0</v>
      </c>
      <c r="CB100" s="79">
        <f t="shared" si="35"/>
        <v>0</v>
      </c>
      <c r="CC100" s="79">
        <f t="shared" si="35"/>
        <v>0</v>
      </c>
      <c r="CD100" s="79">
        <f t="shared" si="35"/>
        <v>0</v>
      </c>
      <c r="CE100" s="79">
        <f t="shared" si="35"/>
        <v>0</v>
      </c>
      <c r="CF100" s="79">
        <f t="shared" si="35"/>
        <v>0</v>
      </c>
      <c r="CG100" s="79">
        <f t="shared" si="35"/>
        <v>0</v>
      </c>
      <c r="CH100" s="79">
        <f t="shared" si="35"/>
        <v>0</v>
      </c>
      <c r="CI100" s="79">
        <f t="shared" si="35"/>
        <v>0</v>
      </c>
      <c r="CJ100" s="79">
        <f t="shared" si="35"/>
        <v>0</v>
      </c>
      <c r="CK100" s="79">
        <f t="shared" si="35"/>
        <v>0</v>
      </c>
      <c r="CL100" s="79">
        <f t="shared" si="35"/>
        <v>0</v>
      </c>
      <c r="CM100" s="79">
        <f t="shared" si="35"/>
        <v>0</v>
      </c>
      <c r="CN100" s="79">
        <f t="shared" si="35"/>
        <v>0</v>
      </c>
      <c r="CO100" s="79">
        <f t="shared" si="35"/>
        <v>0</v>
      </c>
      <c r="CP100" s="79">
        <f t="shared" si="35"/>
        <v>0</v>
      </c>
      <c r="CQ100" s="79">
        <f t="shared" si="35"/>
        <v>0</v>
      </c>
      <c r="CR100" s="79">
        <f t="shared" si="35"/>
        <v>0</v>
      </c>
      <c r="CS100" s="79">
        <f t="shared" si="35"/>
        <v>0</v>
      </c>
      <c r="CT100" s="79">
        <f t="shared" si="35"/>
        <v>0</v>
      </c>
      <c r="CU100" s="79">
        <f t="shared" si="35"/>
        <v>0</v>
      </c>
      <c r="CV100" s="79">
        <f t="shared" si="35"/>
        <v>0</v>
      </c>
      <c r="CW100" s="79">
        <f t="shared" si="35"/>
        <v>0</v>
      </c>
      <c r="CX100" s="79">
        <f t="shared" si="35"/>
        <v>0</v>
      </c>
      <c r="CY100" s="79">
        <f t="shared" si="35"/>
        <v>0</v>
      </c>
      <c r="CZ100" s="79">
        <f t="shared" si="35"/>
        <v>0</v>
      </c>
      <c r="DA100" s="79">
        <f t="shared" si="35"/>
        <v>0</v>
      </c>
      <c r="DB100" s="79">
        <f t="shared" si="35"/>
        <v>0</v>
      </c>
      <c r="DC100" s="79">
        <f t="shared" si="35"/>
        <v>0</v>
      </c>
      <c r="DD100" s="79">
        <f t="shared" si="35"/>
        <v>0</v>
      </c>
      <c r="DE100" s="79">
        <f t="shared" si="35"/>
        <v>0</v>
      </c>
      <c r="DF100" s="79">
        <f t="shared" si="35"/>
        <v>0</v>
      </c>
      <c r="DG100" s="79">
        <f t="shared" si="35"/>
        <v>0</v>
      </c>
      <c r="DH100" s="79">
        <f t="shared" si="35"/>
        <v>0</v>
      </c>
      <c r="DI100" s="79">
        <f t="shared" si="35"/>
        <v>0</v>
      </c>
      <c r="DJ100" s="79">
        <f t="shared" si="35"/>
        <v>0</v>
      </c>
      <c r="DK100" s="79">
        <f t="shared" si="35"/>
        <v>0</v>
      </c>
      <c r="DL100" s="79">
        <f t="shared" si="35"/>
        <v>0</v>
      </c>
      <c r="DM100" s="79">
        <f t="shared" si="35"/>
        <v>0</v>
      </c>
      <c r="DN100" s="79">
        <f t="shared" si="35"/>
        <v>0</v>
      </c>
      <c r="DO100" s="79">
        <f t="shared" si="35"/>
        <v>0</v>
      </c>
      <c r="DP100" s="79">
        <f t="shared" si="35"/>
        <v>0</v>
      </c>
      <c r="DQ100" s="79">
        <f t="shared" si="35"/>
        <v>0</v>
      </c>
      <c r="DR100" s="81">
        <f t="shared" si="35"/>
        <v>0</v>
      </c>
    </row>
    <row r="101" spans="1:122" outlineLevel="2" x14ac:dyDescent="0.25">
      <c r="A101" s="73" t="s">
        <v>70</v>
      </c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9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DF101" s="38"/>
      <c r="DG101" s="38"/>
      <c r="DH101" s="38"/>
      <c r="DI101" s="38"/>
      <c r="DJ101" s="38"/>
      <c r="DK101" s="38"/>
      <c r="DL101" s="38"/>
      <c r="DM101" s="38"/>
      <c r="DN101" s="38"/>
      <c r="DO101" s="38"/>
      <c r="DP101" s="38"/>
      <c r="DQ101" s="38"/>
      <c r="DR101" s="40"/>
    </row>
    <row r="102" spans="1:122" outlineLevel="2" x14ac:dyDescent="0.25">
      <c r="A102" s="73" t="s">
        <v>79</v>
      </c>
      <c r="B102" s="90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2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1"/>
      <c r="CG102" s="91"/>
      <c r="CH102" s="91"/>
      <c r="CI102" s="91"/>
      <c r="CJ102" s="91"/>
      <c r="CK102" s="91"/>
      <c r="CL102" s="91"/>
      <c r="CM102" s="91"/>
      <c r="CN102" s="91"/>
      <c r="CO102" s="91"/>
      <c r="CP102" s="91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3"/>
    </row>
    <row r="103" spans="1:122" outlineLevel="2" x14ac:dyDescent="0.25">
      <c r="A103" s="73" t="s">
        <v>80</v>
      </c>
      <c r="B103" s="90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2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91"/>
      <c r="CC103" s="91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3"/>
    </row>
    <row r="104" spans="1:122" outlineLevel="2" x14ac:dyDescent="0.25">
      <c r="A104" s="65" t="s">
        <v>81</v>
      </c>
      <c r="B104" s="82">
        <f>SUM(B105:B109)</f>
        <v>0</v>
      </c>
      <c r="C104" s="83">
        <f>SUM(C105:C109)</f>
        <v>0</v>
      </c>
      <c r="D104" s="83">
        <f t="shared" ref="D104:BJ104" si="36">SUM(D105:D109)</f>
        <v>0</v>
      </c>
      <c r="E104" s="83">
        <f t="shared" si="36"/>
        <v>0</v>
      </c>
      <c r="F104" s="83">
        <f t="shared" si="36"/>
        <v>0</v>
      </c>
      <c r="G104" s="83">
        <f t="shared" si="36"/>
        <v>0</v>
      </c>
      <c r="H104" s="83">
        <f t="shared" si="36"/>
        <v>0</v>
      </c>
      <c r="I104" s="83">
        <f t="shared" si="36"/>
        <v>0</v>
      </c>
      <c r="J104" s="83">
        <f t="shared" si="36"/>
        <v>0</v>
      </c>
      <c r="K104" s="83">
        <f t="shared" si="36"/>
        <v>0</v>
      </c>
      <c r="L104" s="83">
        <f t="shared" si="36"/>
        <v>0</v>
      </c>
      <c r="M104" s="83">
        <f t="shared" si="36"/>
        <v>0</v>
      </c>
      <c r="N104" s="83">
        <f t="shared" si="36"/>
        <v>0</v>
      </c>
      <c r="O104" s="83">
        <f t="shared" si="36"/>
        <v>0</v>
      </c>
      <c r="P104" s="83">
        <f t="shared" si="36"/>
        <v>0</v>
      </c>
      <c r="Q104" s="83">
        <f t="shared" si="36"/>
        <v>0</v>
      </c>
      <c r="R104" s="83">
        <f t="shared" si="36"/>
        <v>0</v>
      </c>
      <c r="S104" s="83">
        <f t="shared" si="36"/>
        <v>0</v>
      </c>
      <c r="T104" s="83">
        <f t="shared" si="36"/>
        <v>0</v>
      </c>
      <c r="U104" s="83">
        <f t="shared" si="36"/>
        <v>0</v>
      </c>
      <c r="V104" s="83">
        <f t="shared" si="36"/>
        <v>0</v>
      </c>
      <c r="W104" s="83">
        <f t="shared" si="36"/>
        <v>0</v>
      </c>
      <c r="X104" s="83">
        <f t="shared" si="36"/>
        <v>0</v>
      </c>
      <c r="Y104" s="83">
        <f t="shared" si="36"/>
        <v>0</v>
      </c>
      <c r="Z104" s="83">
        <f t="shared" si="36"/>
        <v>0</v>
      </c>
      <c r="AA104" s="83">
        <f t="shared" si="36"/>
        <v>0</v>
      </c>
      <c r="AB104" s="83">
        <f t="shared" si="36"/>
        <v>0</v>
      </c>
      <c r="AC104" s="83">
        <f t="shared" si="36"/>
        <v>0</v>
      </c>
      <c r="AD104" s="83">
        <f t="shared" si="36"/>
        <v>0</v>
      </c>
      <c r="AE104" s="83">
        <f t="shared" si="36"/>
        <v>0</v>
      </c>
      <c r="AF104" s="83">
        <f t="shared" si="36"/>
        <v>0</v>
      </c>
      <c r="AG104" s="83">
        <f t="shared" si="36"/>
        <v>0</v>
      </c>
      <c r="AH104" s="83">
        <f t="shared" si="36"/>
        <v>0</v>
      </c>
      <c r="AI104" s="83">
        <f t="shared" si="36"/>
        <v>0</v>
      </c>
      <c r="AJ104" s="83">
        <f t="shared" si="36"/>
        <v>0</v>
      </c>
      <c r="AK104" s="83">
        <f t="shared" si="36"/>
        <v>0</v>
      </c>
      <c r="AL104" s="83">
        <f t="shared" si="36"/>
        <v>0</v>
      </c>
      <c r="AM104" s="83">
        <f t="shared" si="36"/>
        <v>0</v>
      </c>
      <c r="AN104" s="83">
        <f t="shared" si="36"/>
        <v>0</v>
      </c>
      <c r="AO104" s="83">
        <f t="shared" si="36"/>
        <v>0</v>
      </c>
      <c r="AP104" s="83">
        <f t="shared" si="36"/>
        <v>0</v>
      </c>
      <c r="AQ104" s="83">
        <f t="shared" si="36"/>
        <v>0</v>
      </c>
      <c r="AR104" s="83">
        <f t="shared" si="36"/>
        <v>0</v>
      </c>
      <c r="AS104" s="83">
        <f t="shared" si="36"/>
        <v>0</v>
      </c>
      <c r="AT104" s="83">
        <f t="shared" si="36"/>
        <v>0</v>
      </c>
      <c r="AU104" s="83">
        <f t="shared" si="36"/>
        <v>0</v>
      </c>
      <c r="AV104" s="83">
        <f t="shared" si="36"/>
        <v>0</v>
      </c>
      <c r="AW104" s="83">
        <f t="shared" si="36"/>
        <v>0</v>
      </c>
      <c r="AX104" s="83">
        <f t="shared" si="36"/>
        <v>0</v>
      </c>
      <c r="AY104" s="83">
        <f t="shared" si="36"/>
        <v>0</v>
      </c>
      <c r="AZ104" s="83">
        <f t="shared" si="36"/>
        <v>0</v>
      </c>
      <c r="BA104" s="83">
        <f t="shared" si="36"/>
        <v>0</v>
      </c>
      <c r="BB104" s="83">
        <f t="shared" si="36"/>
        <v>0</v>
      </c>
      <c r="BC104" s="83">
        <f t="shared" si="36"/>
        <v>0</v>
      </c>
      <c r="BD104" s="83">
        <f t="shared" si="36"/>
        <v>0</v>
      </c>
      <c r="BE104" s="83">
        <f t="shared" si="36"/>
        <v>0</v>
      </c>
      <c r="BF104" s="83">
        <f t="shared" si="36"/>
        <v>0</v>
      </c>
      <c r="BG104" s="83">
        <f t="shared" si="36"/>
        <v>0</v>
      </c>
      <c r="BH104" s="83">
        <f t="shared" si="36"/>
        <v>0</v>
      </c>
      <c r="BI104" s="83">
        <f t="shared" si="36"/>
        <v>0</v>
      </c>
      <c r="BJ104" s="83">
        <f t="shared" si="36"/>
        <v>0</v>
      </c>
      <c r="BK104" s="84">
        <f>SUM(BK105:BK109)</f>
        <v>0</v>
      </c>
      <c r="BL104" s="83">
        <f t="shared" ref="BL104:DR104" si="37">SUM(BL105:BL109)</f>
        <v>0</v>
      </c>
      <c r="BM104" s="83">
        <f t="shared" si="37"/>
        <v>0</v>
      </c>
      <c r="BN104" s="83">
        <f t="shared" si="37"/>
        <v>0</v>
      </c>
      <c r="BO104" s="83">
        <f t="shared" si="37"/>
        <v>0</v>
      </c>
      <c r="BP104" s="83">
        <f t="shared" si="37"/>
        <v>0</v>
      </c>
      <c r="BQ104" s="83">
        <f t="shared" si="37"/>
        <v>0</v>
      </c>
      <c r="BR104" s="83">
        <f t="shared" si="37"/>
        <v>0</v>
      </c>
      <c r="BS104" s="83">
        <f t="shared" si="37"/>
        <v>0</v>
      </c>
      <c r="BT104" s="83">
        <f t="shared" si="37"/>
        <v>0</v>
      </c>
      <c r="BU104" s="83">
        <f t="shared" si="37"/>
        <v>0</v>
      </c>
      <c r="BV104" s="83">
        <f t="shared" si="37"/>
        <v>0</v>
      </c>
      <c r="BW104" s="83">
        <f t="shared" si="37"/>
        <v>0</v>
      </c>
      <c r="BX104" s="83">
        <f t="shared" si="37"/>
        <v>0</v>
      </c>
      <c r="BY104" s="83">
        <f t="shared" si="37"/>
        <v>0</v>
      </c>
      <c r="BZ104" s="83">
        <f t="shared" si="37"/>
        <v>0</v>
      </c>
      <c r="CA104" s="83">
        <f t="shared" si="37"/>
        <v>0</v>
      </c>
      <c r="CB104" s="83">
        <f t="shared" si="37"/>
        <v>0</v>
      </c>
      <c r="CC104" s="83">
        <f t="shared" si="37"/>
        <v>0</v>
      </c>
      <c r="CD104" s="83">
        <f t="shared" si="37"/>
        <v>0</v>
      </c>
      <c r="CE104" s="83">
        <f t="shared" si="37"/>
        <v>0</v>
      </c>
      <c r="CF104" s="83">
        <f t="shared" si="37"/>
        <v>0</v>
      </c>
      <c r="CG104" s="83">
        <f t="shared" si="37"/>
        <v>0</v>
      </c>
      <c r="CH104" s="83">
        <f t="shared" si="37"/>
        <v>0</v>
      </c>
      <c r="CI104" s="83">
        <f t="shared" si="37"/>
        <v>0</v>
      </c>
      <c r="CJ104" s="83">
        <f t="shared" si="37"/>
        <v>0</v>
      </c>
      <c r="CK104" s="83">
        <f t="shared" si="37"/>
        <v>0</v>
      </c>
      <c r="CL104" s="83">
        <f t="shared" si="37"/>
        <v>0</v>
      </c>
      <c r="CM104" s="83">
        <f t="shared" si="37"/>
        <v>0</v>
      </c>
      <c r="CN104" s="83">
        <f t="shared" si="37"/>
        <v>0</v>
      </c>
      <c r="CO104" s="83">
        <f t="shared" si="37"/>
        <v>0</v>
      </c>
      <c r="CP104" s="83">
        <f t="shared" si="37"/>
        <v>0</v>
      </c>
      <c r="CQ104" s="83">
        <f t="shared" si="37"/>
        <v>0</v>
      </c>
      <c r="CR104" s="83">
        <f t="shared" si="37"/>
        <v>0</v>
      </c>
      <c r="CS104" s="83">
        <f t="shared" si="37"/>
        <v>0</v>
      </c>
      <c r="CT104" s="83">
        <f t="shared" si="37"/>
        <v>0</v>
      </c>
      <c r="CU104" s="83">
        <f t="shared" si="37"/>
        <v>0</v>
      </c>
      <c r="CV104" s="83">
        <f t="shared" si="37"/>
        <v>0</v>
      </c>
      <c r="CW104" s="83">
        <f t="shared" si="37"/>
        <v>0</v>
      </c>
      <c r="CX104" s="83">
        <f t="shared" si="37"/>
        <v>0</v>
      </c>
      <c r="CY104" s="83">
        <f t="shared" si="37"/>
        <v>0</v>
      </c>
      <c r="CZ104" s="83">
        <f t="shared" si="37"/>
        <v>0</v>
      </c>
      <c r="DA104" s="83">
        <f t="shared" si="37"/>
        <v>0</v>
      </c>
      <c r="DB104" s="83">
        <f t="shared" si="37"/>
        <v>0</v>
      </c>
      <c r="DC104" s="83">
        <f t="shared" si="37"/>
        <v>0</v>
      </c>
      <c r="DD104" s="83">
        <f t="shared" si="37"/>
        <v>0</v>
      </c>
      <c r="DE104" s="83">
        <f t="shared" si="37"/>
        <v>0</v>
      </c>
      <c r="DF104" s="83">
        <f t="shared" si="37"/>
        <v>0</v>
      </c>
      <c r="DG104" s="83">
        <f t="shared" si="37"/>
        <v>0</v>
      </c>
      <c r="DH104" s="83">
        <f t="shared" si="37"/>
        <v>0</v>
      </c>
      <c r="DI104" s="83">
        <f t="shared" si="37"/>
        <v>0</v>
      </c>
      <c r="DJ104" s="83">
        <f t="shared" si="37"/>
        <v>0</v>
      </c>
      <c r="DK104" s="83">
        <f t="shared" si="37"/>
        <v>0</v>
      </c>
      <c r="DL104" s="83">
        <f t="shared" si="37"/>
        <v>0</v>
      </c>
      <c r="DM104" s="83">
        <f t="shared" si="37"/>
        <v>0</v>
      </c>
      <c r="DN104" s="83">
        <f t="shared" si="37"/>
        <v>0</v>
      </c>
      <c r="DO104" s="83">
        <f t="shared" si="37"/>
        <v>0</v>
      </c>
      <c r="DP104" s="83">
        <f t="shared" si="37"/>
        <v>0</v>
      </c>
      <c r="DQ104" s="83">
        <f t="shared" si="37"/>
        <v>0</v>
      </c>
      <c r="DR104" s="85">
        <f t="shared" si="37"/>
        <v>0</v>
      </c>
    </row>
    <row r="105" spans="1:122" outlineLevel="3" x14ac:dyDescent="0.25">
      <c r="A105" s="129" t="str">
        <f>A94</f>
        <v>Ощадбанк</v>
      </c>
      <c r="B105" s="86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87"/>
      <c r="BD105" s="87"/>
      <c r="BE105" s="87"/>
      <c r="BF105" s="87"/>
      <c r="BG105" s="87"/>
      <c r="BH105" s="87"/>
      <c r="BI105" s="87"/>
      <c r="BJ105" s="87"/>
      <c r="BK105" s="88"/>
      <c r="BL105" s="87"/>
      <c r="BM105" s="87"/>
      <c r="BN105" s="87"/>
      <c r="BO105" s="87"/>
      <c r="BP105" s="87"/>
      <c r="BQ105" s="87"/>
      <c r="BR105" s="87"/>
      <c r="BS105" s="87"/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7"/>
      <c r="CH105" s="87"/>
      <c r="CI105" s="87"/>
      <c r="CJ105" s="87"/>
      <c r="CK105" s="87"/>
      <c r="CL105" s="87"/>
      <c r="CM105" s="87"/>
      <c r="CN105" s="87"/>
      <c r="CO105" s="87"/>
      <c r="CP105" s="87"/>
      <c r="CQ105" s="87"/>
      <c r="CR105" s="87"/>
      <c r="CS105" s="87"/>
      <c r="CT105" s="87"/>
      <c r="CU105" s="87"/>
      <c r="CV105" s="87"/>
      <c r="CW105" s="87"/>
      <c r="CX105" s="87"/>
      <c r="CY105" s="87"/>
      <c r="CZ105" s="87"/>
      <c r="DA105" s="87"/>
      <c r="DB105" s="87"/>
      <c r="DC105" s="87"/>
      <c r="DD105" s="87"/>
      <c r="DE105" s="87"/>
      <c r="DF105" s="87"/>
      <c r="DG105" s="87"/>
      <c r="DH105" s="87"/>
      <c r="DI105" s="87"/>
      <c r="DJ105" s="87"/>
      <c r="DK105" s="87"/>
      <c r="DL105" s="87"/>
      <c r="DM105" s="87"/>
      <c r="DN105" s="87"/>
      <c r="DO105" s="87"/>
      <c r="DP105" s="87"/>
      <c r="DQ105" s="87"/>
      <c r="DR105" s="89"/>
    </row>
    <row r="106" spans="1:122" outlineLevel="3" x14ac:dyDescent="0.25">
      <c r="A106" s="129" t="str">
        <f>A95</f>
        <v>Банк 1</v>
      </c>
      <c r="B106" s="86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8"/>
      <c r="BL106" s="87"/>
      <c r="BM106" s="87"/>
      <c r="BN106" s="87"/>
      <c r="BO106" s="87"/>
      <c r="BP106" s="87"/>
      <c r="BQ106" s="87"/>
      <c r="BR106" s="87"/>
      <c r="BS106" s="87"/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7"/>
      <c r="DB106" s="87"/>
      <c r="DC106" s="87"/>
      <c r="DD106" s="87"/>
      <c r="DE106" s="87"/>
      <c r="DF106" s="87"/>
      <c r="DG106" s="87"/>
      <c r="DH106" s="87"/>
      <c r="DI106" s="87"/>
      <c r="DJ106" s="87"/>
      <c r="DK106" s="87"/>
      <c r="DL106" s="87"/>
      <c r="DM106" s="87"/>
      <c r="DN106" s="87"/>
      <c r="DO106" s="87"/>
      <c r="DP106" s="87"/>
      <c r="DQ106" s="87"/>
      <c r="DR106" s="89"/>
    </row>
    <row r="107" spans="1:122" outlineLevel="3" x14ac:dyDescent="0.25">
      <c r="A107" s="129" t="str">
        <f>A96</f>
        <v>Банк 2</v>
      </c>
      <c r="B107" s="86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87"/>
      <c r="BK107" s="88"/>
      <c r="BL107" s="87"/>
      <c r="BM107" s="87"/>
      <c r="BN107" s="87"/>
      <c r="BO107" s="87"/>
      <c r="BP107" s="87"/>
      <c r="BQ107" s="87"/>
      <c r="BR107" s="87"/>
      <c r="BS107" s="87"/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7"/>
      <c r="CJ107" s="87"/>
      <c r="CK107" s="87"/>
      <c r="CL107" s="87"/>
      <c r="CM107" s="87"/>
      <c r="CN107" s="87"/>
      <c r="CO107" s="87"/>
      <c r="CP107" s="87"/>
      <c r="CQ107" s="87"/>
      <c r="CR107" s="87"/>
      <c r="CS107" s="87"/>
      <c r="CT107" s="87"/>
      <c r="CU107" s="87"/>
      <c r="CV107" s="87"/>
      <c r="CW107" s="87"/>
      <c r="CX107" s="87"/>
      <c r="CY107" s="87"/>
      <c r="CZ107" s="87"/>
      <c r="DA107" s="87"/>
      <c r="DB107" s="87"/>
      <c r="DC107" s="87"/>
      <c r="DD107" s="87"/>
      <c r="DE107" s="87"/>
      <c r="DF107" s="87"/>
      <c r="DG107" s="87"/>
      <c r="DH107" s="87"/>
      <c r="DI107" s="87"/>
      <c r="DJ107" s="87"/>
      <c r="DK107" s="87"/>
      <c r="DL107" s="87"/>
      <c r="DM107" s="87"/>
      <c r="DN107" s="87"/>
      <c r="DO107" s="87"/>
      <c r="DP107" s="87"/>
      <c r="DQ107" s="87"/>
      <c r="DR107" s="89"/>
    </row>
    <row r="108" spans="1:122" outlineLevel="3" x14ac:dyDescent="0.25">
      <c r="A108" s="129" t="str">
        <f>A97</f>
        <v>Банк 3</v>
      </c>
      <c r="B108" s="86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87"/>
      <c r="BI108" s="87"/>
      <c r="BJ108" s="87"/>
      <c r="BK108" s="88"/>
      <c r="BL108" s="87"/>
      <c r="BM108" s="87"/>
      <c r="BN108" s="87"/>
      <c r="BO108" s="87"/>
      <c r="BP108" s="87"/>
      <c r="BQ108" s="87"/>
      <c r="BR108" s="87"/>
      <c r="BS108" s="87"/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7"/>
      <c r="CJ108" s="87"/>
      <c r="CK108" s="87"/>
      <c r="CL108" s="87"/>
      <c r="CM108" s="87"/>
      <c r="CN108" s="87"/>
      <c r="CO108" s="87"/>
      <c r="CP108" s="87"/>
      <c r="CQ108" s="87"/>
      <c r="CR108" s="87"/>
      <c r="CS108" s="87"/>
      <c r="CT108" s="87"/>
      <c r="CU108" s="87"/>
      <c r="CV108" s="87"/>
      <c r="CW108" s="87"/>
      <c r="CX108" s="87"/>
      <c r="CY108" s="87"/>
      <c r="CZ108" s="87"/>
      <c r="DA108" s="87"/>
      <c r="DB108" s="87"/>
      <c r="DC108" s="87"/>
      <c r="DD108" s="87"/>
      <c r="DE108" s="87"/>
      <c r="DF108" s="87"/>
      <c r="DG108" s="87"/>
      <c r="DH108" s="87"/>
      <c r="DI108" s="87"/>
      <c r="DJ108" s="87"/>
      <c r="DK108" s="87"/>
      <c r="DL108" s="87"/>
      <c r="DM108" s="87"/>
      <c r="DN108" s="87"/>
      <c r="DO108" s="87"/>
      <c r="DP108" s="87"/>
      <c r="DQ108" s="87"/>
      <c r="DR108" s="89"/>
    </row>
    <row r="109" spans="1:122" outlineLevel="3" x14ac:dyDescent="0.25">
      <c r="A109" s="129" t="str">
        <f>A98</f>
        <v>Банк 4</v>
      </c>
      <c r="B109" s="86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87"/>
      <c r="BI109" s="87"/>
      <c r="BJ109" s="87"/>
      <c r="BK109" s="88"/>
      <c r="BL109" s="87"/>
      <c r="BM109" s="87"/>
      <c r="BN109" s="87"/>
      <c r="BO109" s="87"/>
      <c r="BP109" s="87"/>
      <c r="BQ109" s="87"/>
      <c r="BR109" s="87"/>
      <c r="BS109" s="87"/>
      <c r="BT109" s="87"/>
      <c r="BU109" s="87"/>
      <c r="BV109" s="87"/>
      <c r="BW109" s="87"/>
      <c r="BX109" s="87"/>
      <c r="BY109" s="87"/>
      <c r="BZ109" s="87"/>
      <c r="CA109" s="87"/>
      <c r="CB109" s="87"/>
      <c r="CC109" s="87"/>
      <c r="CD109" s="87"/>
      <c r="CE109" s="87"/>
      <c r="CF109" s="87"/>
      <c r="CG109" s="87"/>
      <c r="CH109" s="87"/>
      <c r="CI109" s="87"/>
      <c r="CJ109" s="87"/>
      <c r="CK109" s="87"/>
      <c r="CL109" s="87"/>
      <c r="CM109" s="87"/>
      <c r="CN109" s="87"/>
      <c r="CO109" s="87"/>
      <c r="CP109" s="87"/>
      <c r="CQ109" s="87"/>
      <c r="CR109" s="87"/>
      <c r="CS109" s="87"/>
      <c r="CT109" s="87"/>
      <c r="CU109" s="87"/>
      <c r="CV109" s="87"/>
      <c r="CW109" s="87"/>
      <c r="CX109" s="87"/>
      <c r="CY109" s="87"/>
      <c r="CZ109" s="87"/>
      <c r="DA109" s="87"/>
      <c r="DB109" s="87"/>
      <c r="DC109" s="87"/>
      <c r="DD109" s="87"/>
      <c r="DE109" s="87"/>
      <c r="DF109" s="87"/>
      <c r="DG109" s="87"/>
      <c r="DH109" s="87"/>
      <c r="DI109" s="87"/>
      <c r="DJ109" s="87"/>
      <c r="DK109" s="87"/>
      <c r="DL109" s="87"/>
      <c r="DM109" s="87"/>
      <c r="DN109" s="87"/>
      <c r="DO109" s="87"/>
      <c r="DP109" s="87"/>
      <c r="DQ109" s="87"/>
      <c r="DR109" s="89"/>
    </row>
    <row r="110" spans="1:122" outlineLevel="2" x14ac:dyDescent="0.25">
      <c r="A110" s="65" t="s">
        <v>82</v>
      </c>
      <c r="B110" s="82">
        <f>SUM(B111:B115)</f>
        <v>0</v>
      </c>
      <c r="C110" s="83">
        <f>SUM(C111:C115)</f>
        <v>0</v>
      </c>
      <c r="D110" s="83">
        <f t="shared" ref="D110:BI110" si="38">SUM(D111:D115)</f>
        <v>0</v>
      </c>
      <c r="E110" s="83">
        <f t="shared" si="38"/>
        <v>0</v>
      </c>
      <c r="F110" s="83">
        <f t="shared" si="38"/>
        <v>0</v>
      </c>
      <c r="G110" s="83">
        <f t="shared" si="38"/>
        <v>0</v>
      </c>
      <c r="H110" s="83">
        <f t="shared" si="38"/>
        <v>0</v>
      </c>
      <c r="I110" s="83">
        <f t="shared" si="38"/>
        <v>0</v>
      </c>
      <c r="J110" s="83">
        <f t="shared" si="38"/>
        <v>0</v>
      </c>
      <c r="K110" s="83">
        <f t="shared" si="38"/>
        <v>0</v>
      </c>
      <c r="L110" s="83">
        <f t="shared" si="38"/>
        <v>0</v>
      </c>
      <c r="M110" s="83">
        <f t="shared" si="38"/>
        <v>0</v>
      </c>
      <c r="N110" s="83">
        <f t="shared" si="38"/>
        <v>0</v>
      </c>
      <c r="O110" s="83">
        <f t="shared" si="38"/>
        <v>0</v>
      </c>
      <c r="P110" s="83">
        <f t="shared" si="38"/>
        <v>0</v>
      </c>
      <c r="Q110" s="83">
        <f t="shared" si="38"/>
        <v>0</v>
      </c>
      <c r="R110" s="83">
        <f t="shared" si="38"/>
        <v>0</v>
      </c>
      <c r="S110" s="83">
        <f t="shared" si="38"/>
        <v>0</v>
      </c>
      <c r="T110" s="83">
        <f t="shared" si="38"/>
        <v>0</v>
      </c>
      <c r="U110" s="83">
        <f t="shared" si="38"/>
        <v>0</v>
      </c>
      <c r="V110" s="83">
        <f t="shared" si="38"/>
        <v>0</v>
      </c>
      <c r="W110" s="83">
        <f t="shared" si="38"/>
        <v>0</v>
      </c>
      <c r="X110" s="83">
        <f t="shared" si="38"/>
        <v>0</v>
      </c>
      <c r="Y110" s="83">
        <f t="shared" si="38"/>
        <v>0</v>
      </c>
      <c r="Z110" s="83">
        <f t="shared" si="38"/>
        <v>0</v>
      </c>
      <c r="AA110" s="83">
        <f t="shared" si="38"/>
        <v>0</v>
      </c>
      <c r="AB110" s="83">
        <f t="shared" si="38"/>
        <v>0</v>
      </c>
      <c r="AC110" s="83">
        <f t="shared" si="38"/>
        <v>0</v>
      </c>
      <c r="AD110" s="83">
        <f t="shared" si="38"/>
        <v>0</v>
      </c>
      <c r="AE110" s="83">
        <f t="shared" si="38"/>
        <v>0</v>
      </c>
      <c r="AF110" s="83">
        <f t="shared" si="38"/>
        <v>0</v>
      </c>
      <c r="AG110" s="83">
        <f t="shared" si="38"/>
        <v>0</v>
      </c>
      <c r="AH110" s="83">
        <f t="shared" si="38"/>
        <v>0</v>
      </c>
      <c r="AI110" s="83">
        <f t="shared" si="38"/>
        <v>0</v>
      </c>
      <c r="AJ110" s="83">
        <f t="shared" si="38"/>
        <v>0</v>
      </c>
      <c r="AK110" s="83">
        <f t="shared" si="38"/>
        <v>0</v>
      </c>
      <c r="AL110" s="83">
        <f t="shared" si="38"/>
        <v>0</v>
      </c>
      <c r="AM110" s="83">
        <f t="shared" si="38"/>
        <v>0</v>
      </c>
      <c r="AN110" s="83">
        <f t="shared" si="38"/>
        <v>0</v>
      </c>
      <c r="AO110" s="83">
        <f t="shared" si="38"/>
        <v>0</v>
      </c>
      <c r="AP110" s="83">
        <f t="shared" si="38"/>
        <v>0</v>
      </c>
      <c r="AQ110" s="83">
        <f t="shared" si="38"/>
        <v>0</v>
      </c>
      <c r="AR110" s="83">
        <f t="shared" si="38"/>
        <v>0</v>
      </c>
      <c r="AS110" s="83">
        <f t="shared" si="38"/>
        <v>0</v>
      </c>
      <c r="AT110" s="83">
        <f t="shared" si="38"/>
        <v>0</v>
      </c>
      <c r="AU110" s="83">
        <f t="shared" si="38"/>
        <v>0</v>
      </c>
      <c r="AV110" s="83">
        <f t="shared" si="38"/>
        <v>0</v>
      </c>
      <c r="AW110" s="83">
        <f t="shared" si="38"/>
        <v>0</v>
      </c>
      <c r="AX110" s="83">
        <f t="shared" si="38"/>
        <v>0</v>
      </c>
      <c r="AY110" s="83">
        <f t="shared" si="38"/>
        <v>0</v>
      </c>
      <c r="AZ110" s="83">
        <f t="shared" si="38"/>
        <v>0</v>
      </c>
      <c r="BA110" s="83">
        <f t="shared" si="38"/>
        <v>0</v>
      </c>
      <c r="BB110" s="83">
        <f t="shared" si="38"/>
        <v>0</v>
      </c>
      <c r="BC110" s="83">
        <f t="shared" si="38"/>
        <v>0</v>
      </c>
      <c r="BD110" s="83">
        <f t="shared" si="38"/>
        <v>0</v>
      </c>
      <c r="BE110" s="83">
        <f t="shared" si="38"/>
        <v>0</v>
      </c>
      <c r="BF110" s="83">
        <f t="shared" si="38"/>
        <v>0</v>
      </c>
      <c r="BG110" s="83">
        <f t="shared" si="38"/>
        <v>0</v>
      </c>
      <c r="BH110" s="83">
        <f t="shared" si="38"/>
        <v>0</v>
      </c>
      <c r="BI110" s="83">
        <f t="shared" si="38"/>
        <v>0</v>
      </c>
      <c r="BJ110" s="83">
        <f>SUM(BJ111:BJ115)</f>
        <v>0</v>
      </c>
      <c r="BK110" s="84">
        <f>SUM(BK111:BK115)</f>
        <v>0</v>
      </c>
      <c r="BL110" s="83">
        <f t="shared" ref="BL110:DR110" si="39">SUM(BL111:BL115)</f>
        <v>0</v>
      </c>
      <c r="BM110" s="83">
        <f t="shared" si="39"/>
        <v>0</v>
      </c>
      <c r="BN110" s="83">
        <f t="shared" si="39"/>
        <v>0</v>
      </c>
      <c r="BO110" s="83">
        <f t="shared" si="39"/>
        <v>0</v>
      </c>
      <c r="BP110" s="83">
        <f t="shared" si="39"/>
        <v>0</v>
      </c>
      <c r="BQ110" s="83">
        <f t="shared" si="39"/>
        <v>0</v>
      </c>
      <c r="BR110" s="83">
        <f t="shared" si="39"/>
        <v>0</v>
      </c>
      <c r="BS110" s="83">
        <f t="shared" si="39"/>
        <v>0</v>
      </c>
      <c r="BT110" s="83">
        <f t="shared" si="39"/>
        <v>0</v>
      </c>
      <c r="BU110" s="83">
        <f t="shared" si="39"/>
        <v>0</v>
      </c>
      <c r="BV110" s="83">
        <f t="shared" si="39"/>
        <v>0</v>
      </c>
      <c r="BW110" s="83">
        <f t="shared" si="39"/>
        <v>0</v>
      </c>
      <c r="BX110" s="83">
        <f t="shared" si="39"/>
        <v>0</v>
      </c>
      <c r="BY110" s="83">
        <f t="shared" si="39"/>
        <v>0</v>
      </c>
      <c r="BZ110" s="83">
        <f t="shared" si="39"/>
        <v>0</v>
      </c>
      <c r="CA110" s="83">
        <f t="shared" si="39"/>
        <v>0</v>
      </c>
      <c r="CB110" s="83">
        <f t="shared" si="39"/>
        <v>0</v>
      </c>
      <c r="CC110" s="83">
        <f t="shared" si="39"/>
        <v>0</v>
      </c>
      <c r="CD110" s="83">
        <f t="shared" si="39"/>
        <v>0</v>
      </c>
      <c r="CE110" s="83">
        <f t="shared" si="39"/>
        <v>0</v>
      </c>
      <c r="CF110" s="83">
        <f t="shared" si="39"/>
        <v>0</v>
      </c>
      <c r="CG110" s="83">
        <f t="shared" si="39"/>
        <v>0</v>
      </c>
      <c r="CH110" s="83">
        <f t="shared" si="39"/>
        <v>0</v>
      </c>
      <c r="CI110" s="83">
        <f t="shared" si="39"/>
        <v>0</v>
      </c>
      <c r="CJ110" s="83">
        <f t="shared" si="39"/>
        <v>0</v>
      </c>
      <c r="CK110" s="83">
        <f t="shared" si="39"/>
        <v>0</v>
      </c>
      <c r="CL110" s="83">
        <f t="shared" si="39"/>
        <v>0</v>
      </c>
      <c r="CM110" s="83">
        <f t="shared" si="39"/>
        <v>0</v>
      </c>
      <c r="CN110" s="83">
        <f t="shared" si="39"/>
        <v>0</v>
      </c>
      <c r="CO110" s="83">
        <f t="shared" si="39"/>
        <v>0</v>
      </c>
      <c r="CP110" s="83">
        <f t="shared" si="39"/>
        <v>0</v>
      </c>
      <c r="CQ110" s="83">
        <f t="shared" si="39"/>
        <v>0</v>
      </c>
      <c r="CR110" s="83">
        <f t="shared" si="39"/>
        <v>0</v>
      </c>
      <c r="CS110" s="83">
        <f t="shared" si="39"/>
        <v>0</v>
      </c>
      <c r="CT110" s="83">
        <f t="shared" si="39"/>
        <v>0</v>
      </c>
      <c r="CU110" s="83">
        <f t="shared" si="39"/>
        <v>0</v>
      </c>
      <c r="CV110" s="83">
        <f t="shared" si="39"/>
        <v>0</v>
      </c>
      <c r="CW110" s="83">
        <f t="shared" si="39"/>
        <v>0</v>
      </c>
      <c r="CX110" s="83">
        <f t="shared" si="39"/>
        <v>0</v>
      </c>
      <c r="CY110" s="83">
        <f t="shared" si="39"/>
        <v>0</v>
      </c>
      <c r="CZ110" s="83">
        <f t="shared" si="39"/>
        <v>0</v>
      </c>
      <c r="DA110" s="83">
        <f t="shared" si="39"/>
        <v>0</v>
      </c>
      <c r="DB110" s="83">
        <f t="shared" si="39"/>
        <v>0</v>
      </c>
      <c r="DC110" s="83">
        <f t="shared" si="39"/>
        <v>0</v>
      </c>
      <c r="DD110" s="83">
        <f t="shared" si="39"/>
        <v>0</v>
      </c>
      <c r="DE110" s="83">
        <f t="shared" si="39"/>
        <v>0</v>
      </c>
      <c r="DF110" s="83">
        <f t="shared" si="39"/>
        <v>0</v>
      </c>
      <c r="DG110" s="83">
        <f t="shared" si="39"/>
        <v>0</v>
      </c>
      <c r="DH110" s="83">
        <f t="shared" si="39"/>
        <v>0</v>
      </c>
      <c r="DI110" s="83">
        <f t="shared" si="39"/>
        <v>0</v>
      </c>
      <c r="DJ110" s="83">
        <f t="shared" si="39"/>
        <v>0</v>
      </c>
      <c r="DK110" s="83">
        <f t="shared" si="39"/>
        <v>0</v>
      </c>
      <c r="DL110" s="83">
        <f t="shared" si="39"/>
        <v>0</v>
      </c>
      <c r="DM110" s="83">
        <f t="shared" si="39"/>
        <v>0</v>
      </c>
      <c r="DN110" s="83">
        <f t="shared" si="39"/>
        <v>0</v>
      </c>
      <c r="DO110" s="83">
        <f t="shared" si="39"/>
        <v>0</v>
      </c>
      <c r="DP110" s="83">
        <f t="shared" si="39"/>
        <v>0</v>
      </c>
      <c r="DQ110" s="83">
        <f t="shared" si="39"/>
        <v>0</v>
      </c>
      <c r="DR110" s="85">
        <f t="shared" si="39"/>
        <v>0</v>
      </c>
    </row>
    <row r="111" spans="1:122" outlineLevel="3" x14ac:dyDescent="0.25">
      <c r="A111" s="129" t="str">
        <f>A105</f>
        <v>Ощадбанк</v>
      </c>
      <c r="B111" s="86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87"/>
      <c r="BD111" s="87"/>
      <c r="BE111" s="87"/>
      <c r="BF111" s="87"/>
      <c r="BG111" s="87"/>
      <c r="BH111" s="87"/>
      <c r="BI111" s="87"/>
      <c r="BJ111" s="87"/>
      <c r="BK111" s="88"/>
      <c r="BL111" s="87"/>
      <c r="BM111" s="87"/>
      <c r="BN111" s="87"/>
      <c r="BO111" s="87"/>
      <c r="BP111" s="87"/>
      <c r="BQ111" s="87"/>
      <c r="BR111" s="87"/>
      <c r="BS111" s="87"/>
      <c r="BT111" s="87"/>
      <c r="BU111" s="87"/>
      <c r="BV111" s="87"/>
      <c r="BW111" s="87"/>
      <c r="BX111" s="87"/>
      <c r="BY111" s="87"/>
      <c r="BZ111" s="87"/>
      <c r="CA111" s="87"/>
      <c r="CB111" s="87"/>
      <c r="CC111" s="87"/>
      <c r="CD111" s="87"/>
      <c r="CE111" s="87"/>
      <c r="CF111" s="87"/>
      <c r="CG111" s="87"/>
      <c r="CH111" s="87"/>
      <c r="CI111" s="87"/>
      <c r="CJ111" s="87"/>
      <c r="CK111" s="87"/>
      <c r="CL111" s="87"/>
      <c r="CM111" s="87"/>
      <c r="CN111" s="87"/>
      <c r="CO111" s="87"/>
      <c r="CP111" s="87"/>
      <c r="CQ111" s="87"/>
      <c r="CR111" s="87"/>
      <c r="CS111" s="87"/>
      <c r="CT111" s="87"/>
      <c r="CU111" s="87"/>
      <c r="CV111" s="87"/>
      <c r="CW111" s="87"/>
      <c r="CX111" s="87"/>
      <c r="CY111" s="87"/>
      <c r="CZ111" s="87"/>
      <c r="DA111" s="87"/>
      <c r="DB111" s="87"/>
      <c r="DC111" s="87"/>
      <c r="DD111" s="87"/>
      <c r="DE111" s="87"/>
      <c r="DF111" s="87"/>
      <c r="DG111" s="87"/>
      <c r="DH111" s="87"/>
      <c r="DI111" s="87"/>
      <c r="DJ111" s="87"/>
      <c r="DK111" s="87"/>
      <c r="DL111" s="87"/>
      <c r="DM111" s="87"/>
      <c r="DN111" s="87"/>
      <c r="DO111" s="87"/>
      <c r="DP111" s="87"/>
      <c r="DQ111" s="87"/>
      <c r="DR111" s="89"/>
    </row>
    <row r="112" spans="1:122" outlineLevel="3" x14ac:dyDescent="0.25">
      <c r="A112" s="129" t="str">
        <f>A106</f>
        <v>Банк 1</v>
      </c>
      <c r="B112" s="86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8"/>
      <c r="BL112" s="87"/>
      <c r="BM112" s="87"/>
      <c r="BN112" s="87"/>
      <c r="BO112" s="87"/>
      <c r="BP112" s="87"/>
      <c r="BQ112" s="87"/>
      <c r="BR112" s="87"/>
      <c r="BS112" s="87"/>
      <c r="BT112" s="87"/>
      <c r="BU112" s="87"/>
      <c r="BV112" s="87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7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7"/>
      <c r="DB112" s="87"/>
      <c r="DC112" s="87"/>
      <c r="DD112" s="87"/>
      <c r="DE112" s="87"/>
      <c r="DF112" s="87"/>
      <c r="DG112" s="87"/>
      <c r="DH112" s="87"/>
      <c r="DI112" s="87"/>
      <c r="DJ112" s="87"/>
      <c r="DK112" s="87"/>
      <c r="DL112" s="87"/>
      <c r="DM112" s="87"/>
      <c r="DN112" s="87"/>
      <c r="DO112" s="87"/>
      <c r="DP112" s="87"/>
      <c r="DQ112" s="87"/>
      <c r="DR112" s="89"/>
    </row>
    <row r="113" spans="1:122" outlineLevel="3" x14ac:dyDescent="0.25">
      <c r="A113" s="129" t="str">
        <f>A107</f>
        <v>Банк 2</v>
      </c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87"/>
      <c r="BK113" s="88"/>
      <c r="BL113" s="87"/>
      <c r="BM113" s="87"/>
      <c r="BN113" s="87"/>
      <c r="BO113" s="87"/>
      <c r="BP113" s="87"/>
      <c r="BQ113" s="87"/>
      <c r="BR113" s="87"/>
      <c r="BS113" s="87"/>
      <c r="BT113" s="87"/>
      <c r="BU113" s="87"/>
      <c r="BV113" s="87"/>
      <c r="BW113" s="87"/>
      <c r="BX113" s="87"/>
      <c r="BY113" s="87"/>
      <c r="BZ113" s="87"/>
      <c r="CA113" s="87"/>
      <c r="CB113" s="87"/>
      <c r="CC113" s="87"/>
      <c r="CD113" s="87"/>
      <c r="CE113" s="87"/>
      <c r="CF113" s="87"/>
      <c r="CG113" s="87"/>
      <c r="CH113" s="87"/>
      <c r="CI113" s="87"/>
      <c r="CJ113" s="87"/>
      <c r="CK113" s="87"/>
      <c r="CL113" s="87"/>
      <c r="CM113" s="87"/>
      <c r="CN113" s="87"/>
      <c r="CO113" s="87"/>
      <c r="CP113" s="87"/>
      <c r="CQ113" s="87"/>
      <c r="CR113" s="87"/>
      <c r="CS113" s="87"/>
      <c r="CT113" s="87"/>
      <c r="CU113" s="87"/>
      <c r="CV113" s="87"/>
      <c r="CW113" s="87"/>
      <c r="CX113" s="87"/>
      <c r="CY113" s="87"/>
      <c r="CZ113" s="87"/>
      <c r="DA113" s="87"/>
      <c r="DB113" s="87"/>
      <c r="DC113" s="87"/>
      <c r="DD113" s="87"/>
      <c r="DE113" s="87"/>
      <c r="DF113" s="87"/>
      <c r="DG113" s="87"/>
      <c r="DH113" s="87"/>
      <c r="DI113" s="87"/>
      <c r="DJ113" s="87"/>
      <c r="DK113" s="87"/>
      <c r="DL113" s="87"/>
      <c r="DM113" s="87"/>
      <c r="DN113" s="87"/>
      <c r="DO113" s="87"/>
      <c r="DP113" s="87"/>
      <c r="DQ113" s="87"/>
      <c r="DR113" s="89"/>
    </row>
    <row r="114" spans="1:122" outlineLevel="3" x14ac:dyDescent="0.25">
      <c r="A114" s="129" t="str">
        <f>A108</f>
        <v>Банк 3</v>
      </c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87"/>
      <c r="BI114" s="87"/>
      <c r="BJ114" s="87"/>
      <c r="BK114" s="88"/>
      <c r="BL114" s="87"/>
      <c r="BM114" s="87"/>
      <c r="BN114" s="87"/>
      <c r="BO114" s="87"/>
      <c r="BP114" s="87"/>
      <c r="BQ114" s="87"/>
      <c r="BR114" s="87"/>
      <c r="BS114" s="87"/>
      <c r="BT114" s="87"/>
      <c r="BU114" s="87"/>
      <c r="BV114" s="87"/>
      <c r="BW114" s="87"/>
      <c r="BX114" s="87"/>
      <c r="BY114" s="87"/>
      <c r="BZ114" s="87"/>
      <c r="CA114" s="87"/>
      <c r="CB114" s="87"/>
      <c r="CC114" s="87"/>
      <c r="CD114" s="87"/>
      <c r="CE114" s="87"/>
      <c r="CF114" s="87"/>
      <c r="CG114" s="87"/>
      <c r="CH114" s="87"/>
      <c r="CI114" s="87"/>
      <c r="CJ114" s="87"/>
      <c r="CK114" s="87"/>
      <c r="CL114" s="87"/>
      <c r="CM114" s="87"/>
      <c r="CN114" s="87"/>
      <c r="CO114" s="87"/>
      <c r="CP114" s="87"/>
      <c r="CQ114" s="87"/>
      <c r="CR114" s="87"/>
      <c r="CS114" s="87"/>
      <c r="CT114" s="87"/>
      <c r="CU114" s="87"/>
      <c r="CV114" s="87"/>
      <c r="CW114" s="87"/>
      <c r="CX114" s="87"/>
      <c r="CY114" s="87"/>
      <c r="CZ114" s="87"/>
      <c r="DA114" s="87"/>
      <c r="DB114" s="87"/>
      <c r="DC114" s="87"/>
      <c r="DD114" s="87"/>
      <c r="DE114" s="87"/>
      <c r="DF114" s="87"/>
      <c r="DG114" s="87"/>
      <c r="DH114" s="87"/>
      <c r="DI114" s="87"/>
      <c r="DJ114" s="87"/>
      <c r="DK114" s="87"/>
      <c r="DL114" s="87"/>
      <c r="DM114" s="87"/>
      <c r="DN114" s="87"/>
      <c r="DO114" s="87"/>
      <c r="DP114" s="87"/>
      <c r="DQ114" s="87"/>
      <c r="DR114" s="89"/>
    </row>
    <row r="115" spans="1:122" outlineLevel="3" x14ac:dyDescent="0.25">
      <c r="A115" s="129" t="str">
        <f>A109</f>
        <v>Банк 4</v>
      </c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7"/>
      <c r="BD115" s="87"/>
      <c r="BE115" s="87"/>
      <c r="BF115" s="87"/>
      <c r="BG115" s="87"/>
      <c r="BH115" s="87"/>
      <c r="BI115" s="87"/>
      <c r="BJ115" s="87"/>
      <c r="BK115" s="88"/>
      <c r="BL115" s="87"/>
      <c r="BM115" s="87"/>
      <c r="BN115" s="87"/>
      <c r="BO115" s="87"/>
      <c r="BP115" s="87"/>
      <c r="BQ115" s="87"/>
      <c r="BR115" s="87"/>
      <c r="BS115" s="87"/>
      <c r="BT115" s="87"/>
      <c r="BU115" s="87"/>
      <c r="BV115" s="87"/>
      <c r="BW115" s="87"/>
      <c r="BX115" s="87"/>
      <c r="BY115" s="87"/>
      <c r="BZ115" s="87"/>
      <c r="CA115" s="87"/>
      <c r="CB115" s="87"/>
      <c r="CC115" s="87"/>
      <c r="CD115" s="87"/>
      <c r="CE115" s="87"/>
      <c r="CF115" s="87"/>
      <c r="CG115" s="87"/>
      <c r="CH115" s="87"/>
      <c r="CI115" s="87"/>
      <c r="CJ115" s="87"/>
      <c r="CK115" s="87"/>
      <c r="CL115" s="87"/>
      <c r="CM115" s="87"/>
      <c r="CN115" s="87"/>
      <c r="CO115" s="87"/>
      <c r="CP115" s="87"/>
      <c r="CQ115" s="87"/>
      <c r="CR115" s="87"/>
      <c r="CS115" s="87"/>
      <c r="CT115" s="87"/>
      <c r="CU115" s="87"/>
      <c r="CV115" s="87"/>
      <c r="CW115" s="87"/>
      <c r="CX115" s="87"/>
      <c r="CY115" s="87"/>
      <c r="CZ115" s="87"/>
      <c r="DA115" s="87"/>
      <c r="DB115" s="87"/>
      <c r="DC115" s="87"/>
      <c r="DD115" s="87"/>
      <c r="DE115" s="87"/>
      <c r="DF115" s="87"/>
      <c r="DG115" s="87"/>
      <c r="DH115" s="87"/>
      <c r="DI115" s="87"/>
      <c r="DJ115" s="87"/>
      <c r="DK115" s="87"/>
      <c r="DL115" s="87"/>
      <c r="DM115" s="87"/>
      <c r="DN115" s="87"/>
      <c r="DO115" s="87"/>
      <c r="DP115" s="87"/>
      <c r="DQ115" s="87"/>
      <c r="DR115" s="89"/>
    </row>
    <row r="116" spans="1:122" outlineLevel="2" x14ac:dyDescent="0.25">
      <c r="A116" s="73" t="s">
        <v>83</v>
      </c>
      <c r="B116" s="90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2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  <c r="BY116" s="91"/>
      <c r="BZ116" s="91"/>
      <c r="CA116" s="91"/>
      <c r="CB116" s="91"/>
      <c r="CC116" s="91"/>
      <c r="CD116" s="91"/>
      <c r="CE116" s="91"/>
      <c r="CF116" s="91"/>
      <c r="CG116" s="91"/>
      <c r="CH116" s="91"/>
      <c r="CI116" s="91"/>
      <c r="CJ116" s="91"/>
      <c r="CK116" s="91"/>
      <c r="CL116" s="91"/>
      <c r="CM116" s="91"/>
      <c r="CN116" s="91"/>
      <c r="CO116" s="91"/>
      <c r="CP116" s="91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1"/>
      <c r="DB116" s="91"/>
      <c r="DC116" s="91"/>
      <c r="DD116" s="91"/>
      <c r="DE116" s="91"/>
      <c r="DF116" s="91"/>
      <c r="DG116" s="91"/>
      <c r="DH116" s="91"/>
      <c r="DI116" s="91"/>
      <c r="DJ116" s="91"/>
      <c r="DK116" s="91"/>
      <c r="DL116" s="91"/>
      <c r="DM116" s="91"/>
      <c r="DN116" s="91"/>
      <c r="DO116" s="91"/>
      <c r="DP116" s="91"/>
      <c r="DQ116" s="91"/>
      <c r="DR116" s="93"/>
    </row>
    <row r="117" spans="1:122" ht="15.75" thickBot="1" x14ac:dyDescent="0.3">
      <c r="A117" s="96" t="s">
        <v>84</v>
      </c>
      <c r="B117" s="97">
        <f t="shared" ref="B117:BM117" si="40">B89-B100</f>
        <v>0</v>
      </c>
      <c r="C117" s="98">
        <f t="shared" si="40"/>
        <v>0</v>
      </c>
      <c r="D117" s="98">
        <f t="shared" si="40"/>
        <v>0</v>
      </c>
      <c r="E117" s="98">
        <f t="shared" si="40"/>
        <v>0</v>
      </c>
      <c r="F117" s="98">
        <f t="shared" si="40"/>
        <v>0</v>
      </c>
      <c r="G117" s="98">
        <f t="shared" si="40"/>
        <v>0</v>
      </c>
      <c r="H117" s="98">
        <f t="shared" si="40"/>
        <v>0</v>
      </c>
      <c r="I117" s="98">
        <f t="shared" si="40"/>
        <v>0</v>
      </c>
      <c r="J117" s="98">
        <f t="shared" si="40"/>
        <v>0</v>
      </c>
      <c r="K117" s="98">
        <f t="shared" si="40"/>
        <v>0</v>
      </c>
      <c r="L117" s="98">
        <f t="shared" si="40"/>
        <v>0</v>
      </c>
      <c r="M117" s="98">
        <f t="shared" si="40"/>
        <v>0</v>
      </c>
      <c r="N117" s="98">
        <f t="shared" si="40"/>
        <v>0</v>
      </c>
      <c r="O117" s="98">
        <f t="shared" si="40"/>
        <v>0</v>
      </c>
      <c r="P117" s="98">
        <f t="shared" si="40"/>
        <v>0</v>
      </c>
      <c r="Q117" s="98">
        <f t="shared" si="40"/>
        <v>0</v>
      </c>
      <c r="R117" s="98">
        <f t="shared" si="40"/>
        <v>0</v>
      </c>
      <c r="S117" s="98">
        <f t="shared" si="40"/>
        <v>0</v>
      </c>
      <c r="T117" s="98">
        <f t="shared" si="40"/>
        <v>0</v>
      </c>
      <c r="U117" s="98">
        <f t="shared" si="40"/>
        <v>0</v>
      </c>
      <c r="V117" s="98">
        <f t="shared" si="40"/>
        <v>0</v>
      </c>
      <c r="W117" s="98">
        <f t="shared" si="40"/>
        <v>0</v>
      </c>
      <c r="X117" s="98">
        <f t="shared" si="40"/>
        <v>0</v>
      </c>
      <c r="Y117" s="98">
        <f t="shared" si="40"/>
        <v>0</v>
      </c>
      <c r="Z117" s="98">
        <f t="shared" si="40"/>
        <v>0</v>
      </c>
      <c r="AA117" s="98">
        <f t="shared" si="40"/>
        <v>0</v>
      </c>
      <c r="AB117" s="98">
        <f t="shared" si="40"/>
        <v>0</v>
      </c>
      <c r="AC117" s="98">
        <f t="shared" si="40"/>
        <v>0</v>
      </c>
      <c r="AD117" s="98">
        <f t="shared" si="40"/>
        <v>0</v>
      </c>
      <c r="AE117" s="98">
        <f t="shared" si="40"/>
        <v>0</v>
      </c>
      <c r="AF117" s="98">
        <f t="shared" si="40"/>
        <v>0</v>
      </c>
      <c r="AG117" s="98">
        <f t="shared" si="40"/>
        <v>0</v>
      </c>
      <c r="AH117" s="98">
        <f t="shared" si="40"/>
        <v>0</v>
      </c>
      <c r="AI117" s="98">
        <f t="shared" si="40"/>
        <v>0</v>
      </c>
      <c r="AJ117" s="98">
        <f t="shared" si="40"/>
        <v>0</v>
      </c>
      <c r="AK117" s="98">
        <f t="shared" si="40"/>
        <v>0</v>
      </c>
      <c r="AL117" s="98">
        <f t="shared" si="40"/>
        <v>0</v>
      </c>
      <c r="AM117" s="98">
        <f t="shared" si="40"/>
        <v>0</v>
      </c>
      <c r="AN117" s="98">
        <f t="shared" si="40"/>
        <v>0</v>
      </c>
      <c r="AO117" s="98">
        <f t="shared" si="40"/>
        <v>0</v>
      </c>
      <c r="AP117" s="98">
        <f t="shared" si="40"/>
        <v>0</v>
      </c>
      <c r="AQ117" s="98">
        <f t="shared" si="40"/>
        <v>0</v>
      </c>
      <c r="AR117" s="98">
        <f t="shared" si="40"/>
        <v>0</v>
      </c>
      <c r="AS117" s="98">
        <f t="shared" si="40"/>
        <v>0</v>
      </c>
      <c r="AT117" s="98">
        <f t="shared" si="40"/>
        <v>0</v>
      </c>
      <c r="AU117" s="98">
        <f t="shared" si="40"/>
        <v>0</v>
      </c>
      <c r="AV117" s="98">
        <f t="shared" si="40"/>
        <v>0</v>
      </c>
      <c r="AW117" s="98">
        <f t="shared" si="40"/>
        <v>0</v>
      </c>
      <c r="AX117" s="98">
        <f t="shared" si="40"/>
        <v>0</v>
      </c>
      <c r="AY117" s="98">
        <f t="shared" si="40"/>
        <v>0</v>
      </c>
      <c r="AZ117" s="98">
        <f t="shared" si="40"/>
        <v>0</v>
      </c>
      <c r="BA117" s="98">
        <f t="shared" si="40"/>
        <v>0</v>
      </c>
      <c r="BB117" s="98">
        <f t="shared" si="40"/>
        <v>0</v>
      </c>
      <c r="BC117" s="98">
        <f t="shared" si="40"/>
        <v>0</v>
      </c>
      <c r="BD117" s="98">
        <f t="shared" si="40"/>
        <v>0</v>
      </c>
      <c r="BE117" s="98">
        <f t="shared" si="40"/>
        <v>0</v>
      </c>
      <c r="BF117" s="98">
        <f t="shared" si="40"/>
        <v>0</v>
      </c>
      <c r="BG117" s="98">
        <f t="shared" si="40"/>
        <v>0</v>
      </c>
      <c r="BH117" s="98">
        <f t="shared" si="40"/>
        <v>0</v>
      </c>
      <c r="BI117" s="98">
        <f t="shared" si="40"/>
        <v>0</v>
      </c>
      <c r="BJ117" s="98">
        <f>BJ89-BJ100</f>
        <v>0</v>
      </c>
      <c r="BK117" s="99">
        <f t="shared" si="40"/>
        <v>0</v>
      </c>
      <c r="BL117" s="98">
        <f t="shared" si="40"/>
        <v>0</v>
      </c>
      <c r="BM117" s="98">
        <f t="shared" si="40"/>
        <v>0</v>
      </c>
      <c r="BN117" s="98">
        <f t="shared" ref="BN117:DR117" si="41">BN89-BN100</f>
        <v>0</v>
      </c>
      <c r="BO117" s="98">
        <f t="shared" si="41"/>
        <v>0</v>
      </c>
      <c r="BP117" s="98">
        <f t="shared" si="41"/>
        <v>0</v>
      </c>
      <c r="BQ117" s="98">
        <f t="shared" si="41"/>
        <v>0</v>
      </c>
      <c r="BR117" s="98">
        <f t="shared" si="41"/>
        <v>0</v>
      </c>
      <c r="BS117" s="98">
        <f t="shared" si="41"/>
        <v>0</v>
      </c>
      <c r="BT117" s="98">
        <f t="shared" si="41"/>
        <v>0</v>
      </c>
      <c r="BU117" s="98">
        <f t="shared" si="41"/>
        <v>0</v>
      </c>
      <c r="BV117" s="98">
        <f t="shared" si="41"/>
        <v>0</v>
      </c>
      <c r="BW117" s="98">
        <f t="shared" si="41"/>
        <v>0</v>
      </c>
      <c r="BX117" s="98">
        <f t="shared" si="41"/>
        <v>0</v>
      </c>
      <c r="BY117" s="98">
        <f t="shared" si="41"/>
        <v>0</v>
      </c>
      <c r="BZ117" s="98">
        <f t="shared" si="41"/>
        <v>0</v>
      </c>
      <c r="CA117" s="98">
        <f t="shared" si="41"/>
        <v>0</v>
      </c>
      <c r="CB117" s="98">
        <f t="shared" si="41"/>
        <v>0</v>
      </c>
      <c r="CC117" s="98">
        <f t="shared" si="41"/>
        <v>0</v>
      </c>
      <c r="CD117" s="98">
        <f t="shared" si="41"/>
        <v>0</v>
      </c>
      <c r="CE117" s="98">
        <f t="shared" si="41"/>
        <v>0</v>
      </c>
      <c r="CF117" s="98">
        <f t="shared" si="41"/>
        <v>0</v>
      </c>
      <c r="CG117" s="98">
        <f t="shared" si="41"/>
        <v>0</v>
      </c>
      <c r="CH117" s="98">
        <f t="shared" si="41"/>
        <v>0</v>
      </c>
      <c r="CI117" s="98">
        <f t="shared" si="41"/>
        <v>0</v>
      </c>
      <c r="CJ117" s="98">
        <f t="shared" si="41"/>
        <v>0</v>
      </c>
      <c r="CK117" s="98">
        <f t="shared" si="41"/>
        <v>0</v>
      </c>
      <c r="CL117" s="98">
        <f t="shared" si="41"/>
        <v>0</v>
      </c>
      <c r="CM117" s="98">
        <f t="shared" si="41"/>
        <v>0</v>
      </c>
      <c r="CN117" s="98">
        <f t="shared" si="41"/>
        <v>0</v>
      </c>
      <c r="CO117" s="98">
        <f t="shared" si="41"/>
        <v>0</v>
      </c>
      <c r="CP117" s="98">
        <f t="shared" si="41"/>
        <v>0</v>
      </c>
      <c r="CQ117" s="98">
        <f t="shared" si="41"/>
        <v>0</v>
      </c>
      <c r="CR117" s="98">
        <f t="shared" si="41"/>
        <v>0</v>
      </c>
      <c r="CS117" s="98">
        <f t="shared" si="41"/>
        <v>0</v>
      </c>
      <c r="CT117" s="98">
        <f t="shared" si="41"/>
        <v>0</v>
      </c>
      <c r="CU117" s="98">
        <f t="shared" si="41"/>
        <v>0</v>
      </c>
      <c r="CV117" s="98">
        <f t="shared" si="41"/>
        <v>0</v>
      </c>
      <c r="CW117" s="98">
        <f t="shared" si="41"/>
        <v>0</v>
      </c>
      <c r="CX117" s="98">
        <f t="shared" si="41"/>
        <v>0</v>
      </c>
      <c r="CY117" s="98">
        <f t="shared" si="41"/>
        <v>0</v>
      </c>
      <c r="CZ117" s="98">
        <f t="shared" si="41"/>
        <v>0</v>
      </c>
      <c r="DA117" s="98">
        <f t="shared" si="41"/>
        <v>0</v>
      </c>
      <c r="DB117" s="98">
        <f t="shared" si="41"/>
        <v>0</v>
      </c>
      <c r="DC117" s="98">
        <f t="shared" si="41"/>
        <v>0</v>
      </c>
      <c r="DD117" s="98">
        <f t="shared" si="41"/>
        <v>0</v>
      </c>
      <c r="DE117" s="98">
        <f t="shared" si="41"/>
        <v>0</v>
      </c>
      <c r="DF117" s="98">
        <f t="shared" si="41"/>
        <v>0</v>
      </c>
      <c r="DG117" s="98">
        <f t="shared" si="41"/>
        <v>0</v>
      </c>
      <c r="DH117" s="98">
        <f t="shared" si="41"/>
        <v>0</v>
      </c>
      <c r="DI117" s="98">
        <f t="shared" si="41"/>
        <v>0</v>
      </c>
      <c r="DJ117" s="98">
        <f t="shared" si="41"/>
        <v>0</v>
      </c>
      <c r="DK117" s="98">
        <f t="shared" si="41"/>
        <v>0</v>
      </c>
      <c r="DL117" s="98">
        <f t="shared" si="41"/>
        <v>0</v>
      </c>
      <c r="DM117" s="98">
        <f t="shared" si="41"/>
        <v>0</v>
      </c>
      <c r="DN117" s="98">
        <f t="shared" si="41"/>
        <v>0</v>
      </c>
      <c r="DO117" s="98">
        <f t="shared" si="41"/>
        <v>0</v>
      </c>
      <c r="DP117" s="98">
        <f t="shared" si="41"/>
        <v>0</v>
      </c>
      <c r="DQ117" s="98">
        <f t="shared" si="41"/>
        <v>0</v>
      </c>
      <c r="DR117" s="100">
        <f t="shared" si="41"/>
        <v>0</v>
      </c>
    </row>
    <row r="118" spans="1:122" ht="17.25" thickTop="1" thickBot="1" x14ac:dyDescent="0.3">
      <c r="A118" s="131" t="s">
        <v>85</v>
      </c>
      <c r="B118" s="132">
        <f t="shared" ref="B118:BM118" si="42">B61+B87+B117</f>
        <v>0</v>
      </c>
      <c r="C118" s="133">
        <f t="shared" si="42"/>
        <v>0</v>
      </c>
      <c r="D118" s="133">
        <f t="shared" si="42"/>
        <v>0</v>
      </c>
      <c r="E118" s="133">
        <f t="shared" si="42"/>
        <v>0</v>
      </c>
      <c r="F118" s="133">
        <f t="shared" si="42"/>
        <v>0</v>
      </c>
      <c r="G118" s="133">
        <f t="shared" si="42"/>
        <v>0</v>
      </c>
      <c r="H118" s="133">
        <f t="shared" si="42"/>
        <v>0</v>
      </c>
      <c r="I118" s="133">
        <f t="shared" si="42"/>
        <v>0</v>
      </c>
      <c r="J118" s="133">
        <f t="shared" si="42"/>
        <v>0</v>
      </c>
      <c r="K118" s="133">
        <f t="shared" si="42"/>
        <v>0</v>
      </c>
      <c r="L118" s="133">
        <f t="shared" si="42"/>
        <v>0</v>
      </c>
      <c r="M118" s="133">
        <f t="shared" si="42"/>
        <v>0</v>
      </c>
      <c r="N118" s="133">
        <f t="shared" si="42"/>
        <v>0</v>
      </c>
      <c r="O118" s="133">
        <f t="shared" si="42"/>
        <v>0</v>
      </c>
      <c r="P118" s="133">
        <f t="shared" si="42"/>
        <v>0</v>
      </c>
      <c r="Q118" s="133">
        <f t="shared" si="42"/>
        <v>0</v>
      </c>
      <c r="R118" s="133">
        <f t="shared" si="42"/>
        <v>0</v>
      </c>
      <c r="S118" s="133">
        <f t="shared" si="42"/>
        <v>0</v>
      </c>
      <c r="T118" s="133">
        <f t="shared" si="42"/>
        <v>0</v>
      </c>
      <c r="U118" s="133">
        <f t="shared" si="42"/>
        <v>0</v>
      </c>
      <c r="V118" s="133">
        <f t="shared" si="42"/>
        <v>0</v>
      </c>
      <c r="W118" s="133">
        <f t="shared" si="42"/>
        <v>0</v>
      </c>
      <c r="X118" s="133">
        <f t="shared" si="42"/>
        <v>0</v>
      </c>
      <c r="Y118" s="133">
        <f t="shared" si="42"/>
        <v>0</v>
      </c>
      <c r="Z118" s="133">
        <f t="shared" si="42"/>
        <v>0</v>
      </c>
      <c r="AA118" s="133">
        <f t="shared" si="42"/>
        <v>0</v>
      </c>
      <c r="AB118" s="133">
        <f t="shared" si="42"/>
        <v>0</v>
      </c>
      <c r="AC118" s="133">
        <f t="shared" si="42"/>
        <v>0</v>
      </c>
      <c r="AD118" s="133">
        <f t="shared" si="42"/>
        <v>0</v>
      </c>
      <c r="AE118" s="133">
        <f t="shared" si="42"/>
        <v>0</v>
      </c>
      <c r="AF118" s="133">
        <f t="shared" si="42"/>
        <v>0</v>
      </c>
      <c r="AG118" s="133">
        <f t="shared" si="42"/>
        <v>0</v>
      </c>
      <c r="AH118" s="133">
        <f t="shared" si="42"/>
        <v>0</v>
      </c>
      <c r="AI118" s="133">
        <f t="shared" si="42"/>
        <v>0</v>
      </c>
      <c r="AJ118" s="133">
        <f t="shared" si="42"/>
        <v>0</v>
      </c>
      <c r="AK118" s="133">
        <f t="shared" si="42"/>
        <v>0</v>
      </c>
      <c r="AL118" s="133">
        <f t="shared" si="42"/>
        <v>0</v>
      </c>
      <c r="AM118" s="133">
        <f t="shared" si="42"/>
        <v>0</v>
      </c>
      <c r="AN118" s="133">
        <f t="shared" si="42"/>
        <v>0</v>
      </c>
      <c r="AO118" s="133">
        <f t="shared" si="42"/>
        <v>0</v>
      </c>
      <c r="AP118" s="133">
        <f t="shared" si="42"/>
        <v>0</v>
      </c>
      <c r="AQ118" s="133">
        <f t="shared" si="42"/>
        <v>0</v>
      </c>
      <c r="AR118" s="133">
        <f t="shared" si="42"/>
        <v>0</v>
      </c>
      <c r="AS118" s="133">
        <f t="shared" si="42"/>
        <v>0</v>
      </c>
      <c r="AT118" s="133">
        <f t="shared" si="42"/>
        <v>0</v>
      </c>
      <c r="AU118" s="133">
        <f t="shared" si="42"/>
        <v>0</v>
      </c>
      <c r="AV118" s="133">
        <f t="shared" si="42"/>
        <v>0</v>
      </c>
      <c r="AW118" s="133">
        <f t="shared" si="42"/>
        <v>0</v>
      </c>
      <c r="AX118" s="133">
        <f t="shared" si="42"/>
        <v>0</v>
      </c>
      <c r="AY118" s="133">
        <f t="shared" si="42"/>
        <v>0</v>
      </c>
      <c r="AZ118" s="133">
        <f t="shared" si="42"/>
        <v>0</v>
      </c>
      <c r="BA118" s="133">
        <f t="shared" si="42"/>
        <v>0</v>
      </c>
      <c r="BB118" s="133">
        <f t="shared" si="42"/>
        <v>0</v>
      </c>
      <c r="BC118" s="133">
        <f t="shared" si="42"/>
        <v>0</v>
      </c>
      <c r="BD118" s="133">
        <f t="shared" si="42"/>
        <v>0</v>
      </c>
      <c r="BE118" s="133">
        <f t="shared" si="42"/>
        <v>0</v>
      </c>
      <c r="BF118" s="133">
        <f t="shared" si="42"/>
        <v>0</v>
      </c>
      <c r="BG118" s="133">
        <f t="shared" si="42"/>
        <v>0</v>
      </c>
      <c r="BH118" s="133">
        <f t="shared" si="42"/>
        <v>0</v>
      </c>
      <c r="BI118" s="133">
        <f t="shared" si="42"/>
        <v>0</v>
      </c>
      <c r="BJ118" s="133">
        <f t="shared" si="42"/>
        <v>0</v>
      </c>
      <c r="BK118" s="134">
        <f t="shared" si="42"/>
        <v>0</v>
      </c>
      <c r="BL118" s="133">
        <f t="shared" si="42"/>
        <v>0</v>
      </c>
      <c r="BM118" s="133">
        <f t="shared" si="42"/>
        <v>0</v>
      </c>
      <c r="BN118" s="133">
        <f t="shared" ref="BN118:DR118" si="43">BN61+BN87+BN117</f>
        <v>0</v>
      </c>
      <c r="BO118" s="133">
        <f t="shared" si="43"/>
        <v>0</v>
      </c>
      <c r="BP118" s="133">
        <f t="shared" si="43"/>
        <v>0</v>
      </c>
      <c r="BQ118" s="133">
        <f t="shared" si="43"/>
        <v>0</v>
      </c>
      <c r="BR118" s="133">
        <f t="shared" si="43"/>
        <v>0</v>
      </c>
      <c r="BS118" s="133">
        <f t="shared" si="43"/>
        <v>0</v>
      </c>
      <c r="BT118" s="133">
        <f t="shared" si="43"/>
        <v>0</v>
      </c>
      <c r="BU118" s="133">
        <f t="shared" si="43"/>
        <v>0</v>
      </c>
      <c r="BV118" s="133">
        <f t="shared" si="43"/>
        <v>0</v>
      </c>
      <c r="BW118" s="133">
        <f t="shared" si="43"/>
        <v>0</v>
      </c>
      <c r="BX118" s="133">
        <f t="shared" si="43"/>
        <v>0</v>
      </c>
      <c r="BY118" s="133">
        <f t="shared" si="43"/>
        <v>0</v>
      </c>
      <c r="BZ118" s="133">
        <f t="shared" si="43"/>
        <v>0</v>
      </c>
      <c r="CA118" s="133">
        <f t="shared" si="43"/>
        <v>0</v>
      </c>
      <c r="CB118" s="133">
        <f t="shared" si="43"/>
        <v>0</v>
      </c>
      <c r="CC118" s="133">
        <f t="shared" si="43"/>
        <v>0</v>
      </c>
      <c r="CD118" s="133">
        <f t="shared" si="43"/>
        <v>0</v>
      </c>
      <c r="CE118" s="133">
        <f t="shared" si="43"/>
        <v>0</v>
      </c>
      <c r="CF118" s="133">
        <f t="shared" si="43"/>
        <v>0</v>
      </c>
      <c r="CG118" s="133">
        <f t="shared" si="43"/>
        <v>0</v>
      </c>
      <c r="CH118" s="133">
        <f t="shared" si="43"/>
        <v>0</v>
      </c>
      <c r="CI118" s="133">
        <f t="shared" si="43"/>
        <v>0</v>
      </c>
      <c r="CJ118" s="133">
        <f t="shared" si="43"/>
        <v>0</v>
      </c>
      <c r="CK118" s="133">
        <f t="shared" si="43"/>
        <v>0</v>
      </c>
      <c r="CL118" s="133">
        <f t="shared" si="43"/>
        <v>0</v>
      </c>
      <c r="CM118" s="133">
        <f t="shared" si="43"/>
        <v>0</v>
      </c>
      <c r="CN118" s="133">
        <f t="shared" si="43"/>
        <v>0</v>
      </c>
      <c r="CO118" s="133">
        <f t="shared" si="43"/>
        <v>0</v>
      </c>
      <c r="CP118" s="133">
        <f t="shared" si="43"/>
        <v>0</v>
      </c>
      <c r="CQ118" s="133">
        <f t="shared" si="43"/>
        <v>0</v>
      </c>
      <c r="CR118" s="133">
        <f t="shared" si="43"/>
        <v>0</v>
      </c>
      <c r="CS118" s="133">
        <f t="shared" si="43"/>
        <v>0</v>
      </c>
      <c r="CT118" s="133">
        <f t="shared" si="43"/>
        <v>0</v>
      </c>
      <c r="CU118" s="133">
        <f t="shared" si="43"/>
        <v>0</v>
      </c>
      <c r="CV118" s="133">
        <f t="shared" si="43"/>
        <v>0</v>
      </c>
      <c r="CW118" s="133">
        <f t="shared" si="43"/>
        <v>0</v>
      </c>
      <c r="CX118" s="133">
        <f t="shared" si="43"/>
        <v>0</v>
      </c>
      <c r="CY118" s="133">
        <f t="shared" si="43"/>
        <v>0</v>
      </c>
      <c r="CZ118" s="133">
        <f t="shared" si="43"/>
        <v>0</v>
      </c>
      <c r="DA118" s="133">
        <f t="shared" si="43"/>
        <v>0</v>
      </c>
      <c r="DB118" s="133">
        <f t="shared" si="43"/>
        <v>0</v>
      </c>
      <c r="DC118" s="133">
        <f t="shared" si="43"/>
        <v>0</v>
      </c>
      <c r="DD118" s="133">
        <f t="shared" si="43"/>
        <v>0</v>
      </c>
      <c r="DE118" s="133">
        <f t="shared" si="43"/>
        <v>0</v>
      </c>
      <c r="DF118" s="133">
        <f t="shared" si="43"/>
        <v>0</v>
      </c>
      <c r="DG118" s="133">
        <f t="shared" si="43"/>
        <v>0</v>
      </c>
      <c r="DH118" s="133">
        <f t="shared" si="43"/>
        <v>0</v>
      </c>
      <c r="DI118" s="133">
        <f t="shared" si="43"/>
        <v>0</v>
      </c>
      <c r="DJ118" s="133">
        <f t="shared" si="43"/>
        <v>0</v>
      </c>
      <c r="DK118" s="133">
        <f t="shared" si="43"/>
        <v>0</v>
      </c>
      <c r="DL118" s="133">
        <f t="shared" si="43"/>
        <v>0</v>
      </c>
      <c r="DM118" s="133">
        <f t="shared" si="43"/>
        <v>0</v>
      </c>
      <c r="DN118" s="133">
        <f t="shared" si="43"/>
        <v>0</v>
      </c>
      <c r="DO118" s="133">
        <f t="shared" si="43"/>
        <v>0</v>
      </c>
      <c r="DP118" s="133">
        <f t="shared" si="43"/>
        <v>0</v>
      </c>
      <c r="DQ118" s="133">
        <f t="shared" si="43"/>
        <v>0</v>
      </c>
      <c r="DR118" s="135">
        <f t="shared" si="43"/>
        <v>0</v>
      </c>
    </row>
    <row r="119" spans="1:122" ht="14.25" customHeight="1" thickTop="1" x14ac:dyDescent="0.25">
      <c r="A119" s="65" t="s">
        <v>86</v>
      </c>
      <c r="B119" s="56"/>
      <c r="C119" s="126">
        <f t="shared" ref="C119:BN119" si="44">B120</f>
        <v>0</v>
      </c>
      <c r="D119" s="126">
        <f t="shared" si="44"/>
        <v>0</v>
      </c>
      <c r="E119" s="126">
        <f t="shared" si="44"/>
        <v>0</v>
      </c>
      <c r="F119" s="126">
        <f t="shared" si="44"/>
        <v>0</v>
      </c>
      <c r="G119" s="126">
        <f t="shared" si="44"/>
        <v>0</v>
      </c>
      <c r="H119" s="126">
        <f t="shared" si="44"/>
        <v>0</v>
      </c>
      <c r="I119" s="126">
        <f>H120</f>
        <v>0</v>
      </c>
      <c r="J119" s="126">
        <f t="shared" si="44"/>
        <v>0</v>
      </c>
      <c r="K119" s="126">
        <f t="shared" si="44"/>
        <v>0</v>
      </c>
      <c r="L119" s="126">
        <f t="shared" si="44"/>
        <v>0</v>
      </c>
      <c r="M119" s="126">
        <f t="shared" si="44"/>
        <v>0</v>
      </c>
      <c r="N119" s="126">
        <f t="shared" si="44"/>
        <v>0</v>
      </c>
      <c r="O119" s="126">
        <f t="shared" si="44"/>
        <v>0</v>
      </c>
      <c r="P119" s="126">
        <f t="shared" si="44"/>
        <v>0</v>
      </c>
      <c r="Q119" s="126">
        <f t="shared" si="44"/>
        <v>0</v>
      </c>
      <c r="R119" s="126">
        <f t="shared" si="44"/>
        <v>0</v>
      </c>
      <c r="S119" s="126">
        <f t="shared" si="44"/>
        <v>0</v>
      </c>
      <c r="T119" s="126">
        <f t="shared" si="44"/>
        <v>0</v>
      </c>
      <c r="U119" s="126">
        <f t="shared" si="44"/>
        <v>0</v>
      </c>
      <c r="V119" s="126">
        <f t="shared" si="44"/>
        <v>0</v>
      </c>
      <c r="W119" s="126">
        <f t="shared" si="44"/>
        <v>0</v>
      </c>
      <c r="X119" s="126">
        <f t="shared" si="44"/>
        <v>0</v>
      </c>
      <c r="Y119" s="126">
        <f t="shared" si="44"/>
        <v>0</v>
      </c>
      <c r="Z119" s="126">
        <f t="shared" si="44"/>
        <v>0</v>
      </c>
      <c r="AA119" s="126">
        <f t="shared" si="44"/>
        <v>0</v>
      </c>
      <c r="AB119" s="126">
        <f t="shared" si="44"/>
        <v>0</v>
      </c>
      <c r="AC119" s="126">
        <f t="shared" si="44"/>
        <v>0</v>
      </c>
      <c r="AD119" s="126">
        <f t="shared" si="44"/>
        <v>0</v>
      </c>
      <c r="AE119" s="126">
        <f t="shared" si="44"/>
        <v>0</v>
      </c>
      <c r="AF119" s="126">
        <f t="shared" si="44"/>
        <v>0</v>
      </c>
      <c r="AG119" s="126">
        <f t="shared" si="44"/>
        <v>0</v>
      </c>
      <c r="AH119" s="126">
        <f t="shared" si="44"/>
        <v>0</v>
      </c>
      <c r="AI119" s="126">
        <f t="shared" si="44"/>
        <v>0</v>
      </c>
      <c r="AJ119" s="126">
        <f t="shared" si="44"/>
        <v>0</v>
      </c>
      <c r="AK119" s="126">
        <f t="shared" si="44"/>
        <v>0</v>
      </c>
      <c r="AL119" s="126">
        <f t="shared" si="44"/>
        <v>0</v>
      </c>
      <c r="AM119" s="126">
        <f t="shared" si="44"/>
        <v>0</v>
      </c>
      <c r="AN119" s="126">
        <f t="shared" si="44"/>
        <v>0</v>
      </c>
      <c r="AO119" s="126">
        <f t="shared" si="44"/>
        <v>0</v>
      </c>
      <c r="AP119" s="126">
        <f t="shared" si="44"/>
        <v>0</v>
      </c>
      <c r="AQ119" s="126">
        <f t="shared" si="44"/>
        <v>0</v>
      </c>
      <c r="AR119" s="126">
        <f t="shared" si="44"/>
        <v>0</v>
      </c>
      <c r="AS119" s="126">
        <f t="shared" si="44"/>
        <v>0</v>
      </c>
      <c r="AT119" s="126">
        <f t="shared" si="44"/>
        <v>0</v>
      </c>
      <c r="AU119" s="126">
        <f t="shared" si="44"/>
        <v>0</v>
      </c>
      <c r="AV119" s="126">
        <f t="shared" si="44"/>
        <v>0</v>
      </c>
      <c r="AW119" s="126">
        <f t="shared" si="44"/>
        <v>0</v>
      </c>
      <c r="AX119" s="126">
        <f t="shared" si="44"/>
        <v>0</v>
      </c>
      <c r="AY119" s="126">
        <f t="shared" si="44"/>
        <v>0</v>
      </c>
      <c r="AZ119" s="126">
        <f t="shared" si="44"/>
        <v>0</v>
      </c>
      <c r="BA119" s="126">
        <f t="shared" si="44"/>
        <v>0</v>
      </c>
      <c r="BB119" s="126">
        <f t="shared" si="44"/>
        <v>0</v>
      </c>
      <c r="BC119" s="126">
        <f t="shared" si="44"/>
        <v>0</v>
      </c>
      <c r="BD119" s="126">
        <f t="shared" si="44"/>
        <v>0</v>
      </c>
      <c r="BE119" s="126">
        <f t="shared" si="44"/>
        <v>0</v>
      </c>
      <c r="BF119" s="126">
        <f t="shared" si="44"/>
        <v>0</v>
      </c>
      <c r="BG119" s="126">
        <f t="shared" si="44"/>
        <v>0</v>
      </c>
      <c r="BH119" s="126">
        <f t="shared" si="44"/>
        <v>0</v>
      </c>
      <c r="BI119" s="126">
        <f t="shared" si="44"/>
        <v>0</v>
      </c>
      <c r="BJ119" s="126">
        <f t="shared" si="44"/>
        <v>0</v>
      </c>
      <c r="BK119" s="127">
        <f t="shared" si="44"/>
        <v>0</v>
      </c>
      <c r="BL119" s="126">
        <f t="shared" si="44"/>
        <v>0</v>
      </c>
      <c r="BM119" s="126">
        <f t="shared" si="44"/>
        <v>0</v>
      </c>
      <c r="BN119" s="126">
        <f t="shared" si="44"/>
        <v>0</v>
      </c>
      <c r="BO119" s="126">
        <f t="shared" ref="BO119:DR119" si="45">BN120</f>
        <v>0</v>
      </c>
      <c r="BP119" s="126">
        <f t="shared" si="45"/>
        <v>0</v>
      </c>
      <c r="BQ119" s="126">
        <f t="shared" si="45"/>
        <v>0</v>
      </c>
      <c r="BR119" s="126">
        <f t="shared" si="45"/>
        <v>0</v>
      </c>
      <c r="BS119" s="126">
        <f t="shared" si="45"/>
        <v>0</v>
      </c>
      <c r="BT119" s="126">
        <f t="shared" si="45"/>
        <v>0</v>
      </c>
      <c r="BU119" s="126">
        <f t="shared" si="45"/>
        <v>0</v>
      </c>
      <c r="BV119" s="126">
        <f t="shared" si="45"/>
        <v>0</v>
      </c>
      <c r="BW119" s="126">
        <f t="shared" si="45"/>
        <v>0</v>
      </c>
      <c r="BX119" s="126">
        <f t="shared" si="45"/>
        <v>0</v>
      </c>
      <c r="BY119" s="126">
        <f t="shared" si="45"/>
        <v>0</v>
      </c>
      <c r="BZ119" s="126">
        <f t="shared" si="45"/>
        <v>0</v>
      </c>
      <c r="CA119" s="126">
        <f t="shared" si="45"/>
        <v>0</v>
      </c>
      <c r="CB119" s="126">
        <f t="shared" si="45"/>
        <v>0</v>
      </c>
      <c r="CC119" s="126">
        <f t="shared" si="45"/>
        <v>0</v>
      </c>
      <c r="CD119" s="126">
        <f t="shared" si="45"/>
        <v>0</v>
      </c>
      <c r="CE119" s="126">
        <f t="shared" si="45"/>
        <v>0</v>
      </c>
      <c r="CF119" s="126">
        <f t="shared" si="45"/>
        <v>0</v>
      </c>
      <c r="CG119" s="126">
        <f t="shared" si="45"/>
        <v>0</v>
      </c>
      <c r="CH119" s="126">
        <f t="shared" si="45"/>
        <v>0</v>
      </c>
      <c r="CI119" s="126">
        <f t="shared" si="45"/>
        <v>0</v>
      </c>
      <c r="CJ119" s="126">
        <f t="shared" si="45"/>
        <v>0</v>
      </c>
      <c r="CK119" s="126">
        <f t="shared" si="45"/>
        <v>0</v>
      </c>
      <c r="CL119" s="126">
        <f t="shared" si="45"/>
        <v>0</v>
      </c>
      <c r="CM119" s="126">
        <f t="shared" si="45"/>
        <v>0</v>
      </c>
      <c r="CN119" s="126">
        <f t="shared" si="45"/>
        <v>0</v>
      </c>
      <c r="CO119" s="126">
        <f t="shared" si="45"/>
        <v>0</v>
      </c>
      <c r="CP119" s="126">
        <f t="shared" si="45"/>
        <v>0</v>
      </c>
      <c r="CQ119" s="126">
        <f t="shared" si="45"/>
        <v>0</v>
      </c>
      <c r="CR119" s="126">
        <f t="shared" si="45"/>
        <v>0</v>
      </c>
      <c r="CS119" s="126">
        <f t="shared" si="45"/>
        <v>0</v>
      </c>
      <c r="CT119" s="126">
        <f t="shared" si="45"/>
        <v>0</v>
      </c>
      <c r="CU119" s="126">
        <f t="shared" si="45"/>
        <v>0</v>
      </c>
      <c r="CV119" s="126">
        <f t="shared" si="45"/>
        <v>0</v>
      </c>
      <c r="CW119" s="126">
        <f t="shared" si="45"/>
        <v>0</v>
      </c>
      <c r="CX119" s="126">
        <f t="shared" si="45"/>
        <v>0</v>
      </c>
      <c r="CY119" s="126">
        <f t="shared" si="45"/>
        <v>0</v>
      </c>
      <c r="CZ119" s="126">
        <f t="shared" si="45"/>
        <v>0</v>
      </c>
      <c r="DA119" s="126">
        <f t="shared" si="45"/>
        <v>0</v>
      </c>
      <c r="DB119" s="126">
        <f t="shared" si="45"/>
        <v>0</v>
      </c>
      <c r="DC119" s="126">
        <f t="shared" si="45"/>
        <v>0</v>
      </c>
      <c r="DD119" s="126">
        <f t="shared" si="45"/>
        <v>0</v>
      </c>
      <c r="DE119" s="126">
        <f t="shared" si="45"/>
        <v>0</v>
      </c>
      <c r="DF119" s="126">
        <f t="shared" si="45"/>
        <v>0</v>
      </c>
      <c r="DG119" s="126">
        <f t="shared" si="45"/>
        <v>0</v>
      </c>
      <c r="DH119" s="126">
        <f t="shared" si="45"/>
        <v>0</v>
      </c>
      <c r="DI119" s="126">
        <f t="shared" si="45"/>
        <v>0</v>
      </c>
      <c r="DJ119" s="126">
        <f t="shared" si="45"/>
        <v>0</v>
      </c>
      <c r="DK119" s="126">
        <f t="shared" si="45"/>
        <v>0</v>
      </c>
      <c r="DL119" s="126">
        <f t="shared" si="45"/>
        <v>0</v>
      </c>
      <c r="DM119" s="126">
        <f t="shared" si="45"/>
        <v>0</v>
      </c>
      <c r="DN119" s="126">
        <f t="shared" si="45"/>
        <v>0</v>
      </c>
      <c r="DO119" s="126">
        <f t="shared" si="45"/>
        <v>0</v>
      </c>
      <c r="DP119" s="126">
        <f t="shared" si="45"/>
        <v>0</v>
      </c>
      <c r="DQ119" s="126">
        <f t="shared" si="45"/>
        <v>0</v>
      </c>
      <c r="DR119" s="128">
        <f t="shared" si="45"/>
        <v>0</v>
      </c>
    </row>
    <row r="120" spans="1:122" ht="15" customHeight="1" thickBot="1" x14ac:dyDescent="0.3">
      <c r="A120" s="136" t="s">
        <v>87</v>
      </c>
      <c r="B120" s="137"/>
      <c r="C120" s="138">
        <f t="shared" ref="C120:BN120" si="46">C119+C118</f>
        <v>0</v>
      </c>
      <c r="D120" s="138">
        <f t="shared" si="46"/>
        <v>0</v>
      </c>
      <c r="E120" s="138">
        <f t="shared" si="46"/>
        <v>0</v>
      </c>
      <c r="F120" s="138">
        <f t="shared" si="46"/>
        <v>0</v>
      </c>
      <c r="G120" s="138">
        <f t="shared" si="46"/>
        <v>0</v>
      </c>
      <c r="H120" s="138">
        <f t="shared" si="46"/>
        <v>0</v>
      </c>
      <c r="I120" s="138">
        <f t="shared" si="46"/>
        <v>0</v>
      </c>
      <c r="J120" s="138">
        <f t="shared" si="46"/>
        <v>0</v>
      </c>
      <c r="K120" s="138">
        <f t="shared" si="46"/>
        <v>0</v>
      </c>
      <c r="L120" s="138">
        <f t="shared" si="46"/>
        <v>0</v>
      </c>
      <c r="M120" s="138">
        <f t="shared" si="46"/>
        <v>0</v>
      </c>
      <c r="N120" s="138">
        <f t="shared" si="46"/>
        <v>0</v>
      </c>
      <c r="O120" s="138">
        <f t="shared" si="46"/>
        <v>0</v>
      </c>
      <c r="P120" s="138">
        <f t="shared" si="46"/>
        <v>0</v>
      </c>
      <c r="Q120" s="138">
        <f t="shared" si="46"/>
        <v>0</v>
      </c>
      <c r="R120" s="138">
        <f t="shared" si="46"/>
        <v>0</v>
      </c>
      <c r="S120" s="138">
        <f t="shared" si="46"/>
        <v>0</v>
      </c>
      <c r="T120" s="138">
        <f t="shared" si="46"/>
        <v>0</v>
      </c>
      <c r="U120" s="138">
        <f t="shared" si="46"/>
        <v>0</v>
      </c>
      <c r="V120" s="138">
        <f t="shared" si="46"/>
        <v>0</v>
      </c>
      <c r="W120" s="138">
        <f t="shared" si="46"/>
        <v>0</v>
      </c>
      <c r="X120" s="138">
        <f t="shared" si="46"/>
        <v>0</v>
      </c>
      <c r="Y120" s="138">
        <f t="shared" si="46"/>
        <v>0</v>
      </c>
      <c r="Z120" s="138">
        <f t="shared" si="46"/>
        <v>0</v>
      </c>
      <c r="AA120" s="138">
        <f t="shared" si="46"/>
        <v>0</v>
      </c>
      <c r="AB120" s="138">
        <f t="shared" si="46"/>
        <v>0</v>
      </c>
      <c r="AC120" s="138">
        <f t="shared" si="46"/>
        <v>0</v>
      </c>
      <c r="AD120" s="138">
        <f t="shared" si="46"/>
        <v>0</v>
      </c>
      <c r="AE120" s="138">
        <f t="shared" si="46"/>
        <v>0</v>
      </c>
      <c r="AF120" s="138">
        <f t="shared" si="46"/>
        <v>0</v>
      </c>
      <c r="AG120" s="138">
        <f t="shared" si="46"/>
        <v>0</v>
      </c>
      <c r="AH120" s="138">
        <f t="shared" si="46"/>
        <v>0</v>
      </c>
      <c r="AI120" s="138">
        <f t="shared" si="46"/>
        <v>0</v>
      </c>
      <c r="AJ120" s="138">
        <f t="shared" si="46"/>
        <v>0</v>
      </c>
      <c r="AK120" s="138">
        <f t="shared" si="46"/>
        <v>0</v>
      </c>
      <c r="AL120" s="138">
        <f t="shared" si="46"/>
        <v>0</v>
      </c>
      <c r="AM120" s="138">
        <f t="shared" si="46"/>
        <v>0</v>
      </c>
      <c r="AN120" s="138">
        <f t="shared" si="46"/>
        <v>0</v>
      </c>
      <c r="AO120" s="138">
        <f t="shared" si="46"/>
        <v>0</v>
      </c>
      <c r="AP120" s="138">
        <f t="shared" si="46"/>
        <v>0</v>
      </c>
      <c r="AQ120" s="138">
        <f t="shared" si="46"/>
        <v>0</v>
      </c>
      <c r="AR120" s="138">
        <f t="shared" si="46"/>
        <v>0</v>
      </c>
      <c r="AS120" s="138">
        <f t="shared" si="46"/>
        <v>0</v>
      </c>
      <c r="AT120" s="138">
        <f t="shared" si="46"/>
        <v>0</v>
      </c>
      <c r="AU120" s="138">
        <f t="shared" si="46"/>
        <v>0</v>
      </c>
      <c r="AV120" s="138">
        <f t="shared" si="46"/>
        <v>0</v>
      </c>
      <c r="AW120" s="138">
        <f t="shared" si="46"/>
        <v>0</v>
      </c>
      <c r="AX120" s="138">
        <f t="shared" si="46"/>
        <v>0</v>
      </c>
      <c r="AY120" s="138">
        <f t="shared" si="46"/>
        <v>0</v>
      </c>
      <c r="AZ120" s="138">
        <f t="shared" si="46"/>
        <v>0</v>
      </c>
      <c r="BA120" s="138">
        <f t="shared" si="46"/>
        <v>0</v>
      </c>
      <c r="BB120" s="138">
        <f t="shared" si="46"/>
        <v>0</v>
      </c>
      <c r="BC120" s="138">
        <f t="shared" si="46"/>
        <v>0</v>
      </c>
      <c r="BD120" s="138">
        <f t="shared" si="46"/>
        <v>0</v>
      </c>
      <c r="BE120" s="138">
        <f t="shared" si="46"/>
        <v>0</v>
      </c>
      <c r="BF120" s="138">
        <f t="shared" si="46"/>
        <v>0</v>
      </c>
      <c r="BG120" s="138">
        <f t="shared" si="46"/>
        <v>0</v>
      </c>
      <c r="BH120" s="138">
        <f t="shared" si="46"/>
        <v>0</v>
      </c>
      <c r="BI120" s="138">
        <f t="shared" si="46"/>
        <v>0</v>
      </c>
      <c r="BJ120" s="138">
        <f t="shared" si="46"/>
        <v>0</v>
      </c>
      <c r="BK120" s="139">
        <f t="shared" si="46"/>
        <v>0</v>
      </c>
      <c r="BL120" s="138">
        <f t="shared" si="46"/>
        <v>0</v>
      </c>
      <c r="BM120" s="138">
        <f t="shared" si="46"/>
        <v>0</v>
      </c>
      <c r="BN120" s="138">
        <f t="shared" si="46"/>
        <v>0</v>
      </c>
      <c r="BO120" s="138">
        <f t="shared" ref="BO120:DR120" si="47">BO119+BO118</f>
        <v>0</v>
      </c>
      <c r="BP120" s="138">
        <f t="shared" si="47"/>
        <v>0</v>
      </c>
      <c r="BQ120" s="138">
        <f t="shared" si="47"/>
        <v>0</v>
      </c>
      <c r="BR120" s="138">
        <f t="shared" si="47"/>
        <v>0</v>
      </c>
      <c r="BS120" s="138">
        <f t="shared" si="47"/>
        <v>0</v>
      </c>
      <c r="BT120" s="138">
        <f t="shared" si="47"/>
        <v>0</v>
      </c>
      <c r="BU120" s="138">
        <f t="shared" si="47"/>
        <v>0</v>
      </c>
      <c r="BV120" s="138">
        <f t="shared" si="47"/>
        <v>0</v>
      </c>
      <c r="BW120" s="138">
        <f t="shared" si="47"/>
        <v>0</v>
      </c>
      <c r="BX120" s="138">
        <f t="shared" si="47"/>
        <v>0</v>
      </c>
      <c r="BY120" s="138">
        <f t="shared" si="47"/>
        <v>0</v>
      </c>
      <c r="BZ120" s="138">
        <f t="shared" si="47"/>
        <v>0</v>
      </c>
      <c r="CA120" s="138">
        <f t="shared" si="47"/>
        <v>0</v>
      </c>
      <c r="CB120" s="138">
        <f t="shared" si="47"/>
        <v>0</v>
      </c>
      <c r="CC120" s="138">
        <f t="shared" si="47"/>
        <v>0</v>
      </c>
      <c r="CD120" s="138">
        <f t="shared" si="47"/>
        <v>0</v>
      </c>
      <c r="CE120" s="138">
        <f t="shared" si="47"/>
        <v>0</v>
      </c>
      <c r="CF120" s="138">
        <f t="shared" si="47"/>
        <v>0</v>
      </c>
      <c r="CG120" s="138">
        <f t="shared" si="47"/>
        <v>0</v>
      </c>
      <c r="CH120" s="138">
        <f t="shared" si="47"/>
        <v>0</v>
      </c>
      <c r="CI120" s="138">
        <f t="shared" si="47"/>
        <v>0</v>
      </c>
      <c r="CJ120" s="138">
        <f t="shared" si="47"/>
        <v>0</v>
      </c>
      <c r="CK120" s="138">
        <f t="shared" si="47"/>
        <v>0</v>
      </c>
      <c r="CL120" s="138">
        <f t="shared" si="47"/>
        <v>0</v>
      </c>
      <c r="CM120" s="138">
        <f t="shared" si="47"/>
        <v>0</v>
      </c>
      <c r="CN120" s="138">
        <f t="shared" si="47"/>
        <v>0</v>
      </c>
      <c r="CO120" s="138">
        <f t="shared" si="47"/>
        <v>0</v>
      </c>
      <c r="CP120" s="138">
        <f t="shared" si="47"/>
        <v>0</v>
      </c>
      <c r="CQ120" s="138">
        <f t="shared" si="47"/>
        <v>0</v>
      </c>
      <c r="CR120" s="138">
        <f t="shared" si="47"/>
        <v>0</v>
      </c>
      <c r="CS120" s="138">
        <f t="shared" si="47"/>
        <v>0</v>
      </c>
      <c r="CT120" s="138">
        <f t="shared" si="47"/>
        <v>0</v>
      </c>
      <c r="CU120" s="138">
        <f t="shared" si="47"/>
        <v>0</v>
      </c>
      <c r="CV120" s="138">
        <f t="shared" si="47"/>
        <v>0</v>
      </c>
      <c r="CW120" s="138">
        <f t="shared" si="47"/>
        <v>0</v>
      </c>
      <c r="CX120" s="138">
        <f t="shared" si="47"/>
        <v>0</v>
      </c>
      <c r="CY120" s="138">
        <f t="shared" si="47"/>
        <v>0</v>
      </c>
      <c r="CZ120" s="138">
        <f t="shared" si="47"/>
        <v>0</v>
      </c>
      <c r="DA120" s="138">
        <f t="shared" si="47"/>
        <v>0</v>
      </c>
      <c r="DB120" s="138">
        <f t="shared" si="47"/>
        <v>0</v>
      </c>
      <c r="DC120" s="138">
        <f t="shared" si="47"/>
        <v>0</v>
      </c>
      <c r="DD120" s="138">
        <f t="shared" si="47"/>
        <v>0</v>
      </c>
      <c r="DE120" s="138">
        <f t="shared" si="47"/>
        <v>0</v>
      </c>
      <c r="DF120" s="138">
        <f t="shared" si="47"/>
        <v>0</v>
      </c>
      <c r="DG120" s="138">
        <f t="shared" si="47"/>
        <v>0</v>
      </c>
      <c r="DH120" s="138">
        <f t="shared" si="47"/>
        <v>0</v>
      </c>
      <c r="DI120" s="138">
        <f t="shared" si="47"/>
        <v>0</v>
      </c>
      <c r="DJ120" s="138">
        <f t="shared" si="47"/>
        <v>0</v>
      </c>
      <c r="DK120" s="138">
        <f t="shared" si="47"/>
        <v>0</v>
      </c>
      <c r="DL120" s="138">
        <f t="shared" si="47"/>
        <v>0</v>
      </c>
      <c r="DM120" s="138">
        <f t="shared" si="47"/>
        <v>0</v>
      </c>
      <c r="DN120" s="138">
        <f t="shared" si="47"/>
        <v>0</v>
      </c>
      <c r="DO120" s="138">
        <f t="shared" si="47"/>
        <v>0</v>
      </c>
      <c r="DP120" s="138">
        <f t="shared" si="47"/>
        <v>0</v>
      </c>
      <c r="DQ120" s="138">
        <f t="shared" si="47"/>
        <v>0</v>
      </c>
      <c r="DR120" s="140">
        <f t="shared" si="47"/>
        <v>0</v>
      </c>
    </row>
    <row r="121" spans="1:122" ht="15.75" thickTop="1" x14ac:dyDescent="0.25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</row>
  </sheetData>
  <mergeCells count="7">
    <mergeCell ref="B11:F11"/>
    <mergeCell ref="B15:B16"/>
    <mergeCell ref="B6:F6"/>
    <mergeCell ref="B7:F7"/>
    <mergeCell ref="B8:F8"/>
    <mergeCell ref="B9:F9"/>
    <mergeCell ref="B10:F10"/>
  </mergeCells>
  <conditionalFormatting sqref="A118 B87:DR87 B117:DR117 B61:DR61">
    <cfRule type="cellIs" dxfId="1" priority="1" stopIfTrue="1" operator="lessThan">
      <formula>0</formula>
    </cfRule>
  </conditionalFormatting>
  <conditionalFormatting sqref="B118:DR118">
    <cfRule type="cellIs" dxfId="0" priority="2" stopIfTrue="1" operator="lessThan">
      <formula>0</formula>
    </cfRule>
  </conditionalFormatting>
  <dataValidations count="3">
    <dataValidation type="list" allowBlank="1" showInputMessage="1" showErrorMessage="1" sqref="B11">
      <formula1>"помісячний,квартальний,річний"</formula1>
    </dataValidation>
    <dataValidation type="list" allowBlank="1" showInputMessage="1" showErrorMessage="1" sqref="B10">
      <formula1>"з ПДВ,без ПДВ"</formula1>
    </dataValidation>
    <dataValidation type="list" allowBlank="1" showInputMessage="1" showErrorMessage="1" sqref="B7">
      <formula1>"UAH,USD,EUR,тис.UAH,тис.USD,тис.EUR"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2020-07-16T09:50:09Z</dcterms:modified>
</cp:coreProperties>
</file>